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3. FI\04_3.NP-C\PD pro VZ\Rekonstrukce 3.NP-C - PD vč. VV\SOUPIS PRACI\"/>
    </mc:Choice>
  </mc:AlternateContent>
  <bookViews>
    <workbookView xWindow="390" yWindow="180" windowWidth="26835" windowHeight="17100" tabRatio="903"/>
  </bookViews>
  <sheets>
    <sheet name="D.1.4.1. ZTI" sheetId="9" r:id="rId1"/>
  </sheets>
  <externalReferences>
    <externalReference r:id="rId2"/>
    <externalReference r:id="rId3"/>
    <externalReference r:id="rId4"/>
  </externalReferences>
  <definedNames>
    <definedName name="___________________obl11">#REF!</definedName>
    <definedName name="___________________obl12">#REF!</definedName>
    <definedName name="___________________obl13">#REF!</definedName>
    <definedName name="___________________obl14">#REF!</definedName>
    <definedName name="___________________obl15">#REF!</definedName>
    <definedName name="___________________obl16">#REF!</definedName>
    <definedName name="___________________obl17">#REF!</definedName>
    <definedName name="___________________obl1710">#REF!</definedName>
    <definedName name="___________________obl1711">#REF!</definedName>
    <definedName name="___________________obl1712">#REF!</definedName>
    <definedName name="___________________obl1713">#REF!</definedName>
    <definedName name="___________________obl1714">#REF!</definedName>
    <definedName name="___________________obl1715">#REF!</definedName>
    <definedName name="___________________obl1716">#REF!</definedName>
    <definedName name="___________________obl1717">#REF!</definedName>
    <definedName name="___________________obl1718">#REF!</definedName>
    <definedName name="___________________obl1719">#REF!</definedName>
    <definedName name="___________________obl173">#REF!</definedName>
    <definedName name="___________________obl174">#REF!</definedName>
    <definedName name="___________________obl175">#REF!</definedName>
    <definedName name="___________________obl176">#REF!</definedName>
    <definedName name="___________________obl177">#REF!</definedName>
    <definedName name="___________________obl178">#REF!</definedName>
    <definedName name="___________________obl179">#REF!</definedName>
    <definedName name="___________________obl18">#REF!</definedName>
    <definedName name="___________________obl181">#REF!</definedName>
    <definedName name="___________________obl1816">#REF!</definedName>
    <definedName name="___________________obl1820">#REF!</definedName>
    <definedName name="___________________obl1821">#REF!</definedName>
    <definedName name="___________________obl1822">#REF!</definedName>
    <definedName name="___________________obl1823">#REF!</definedName>
    <definedName name="___________________obl1824">#REF!</definedName>
    <definedName name="___________________obl1825">#REF!</definedName>
    <definedName name="___________________obl1826">#REF!</definedName>
    <definedName name="___________________obl1827">#REF!</definedName>
    <definedName name="___________________obl1828">#REF!</definedName>
    <definedName name="___________________obl1829">#REF!</definedName>
    <definedName name="___________________obl183">#REF!</definedName>
    <definedName name="___________________obl1831">#REF!</definedName>
    <definedName name="___________________obl1832">#REF!</definedName>
    <definedName name="___________________obl184">#REF!</definedName>
    <definedName name="___________________obl185">#REF!</definedName>
    <definedName name="___________________obl186">#REF!</definedName>
    <definedName name="___________________obl187">#REF!</definedName>
    <definedName name="_____________obl11">#REF!</definedName>
    <definedName name="_____________obl12">#REF!</definedName>
    <definedName name="_____________obl13">#REF!</definedName>
    <definedName name="_____________obl14">#REF!</definedName>
    <definedName name="_____________obl15">#REF!</definedName>
    <definedName name="_____________obl16">#REF!</definedName>
    <definedName name="_____________obl17">#REF!</definedName>
    <definedName name="_____________obl1710">#REF!</definedName>
    <definedName name="_____________obl1711">#REF!</definedName>
    <definedName name="_____________obl1712">#REF!</definedName>
    <definedName name="_____________obl1713">#REF!</definedName>
    <definedName name="_____________obl1714">#REF!</definedName>
    <definedName name="_____________obl1715">#REF!</definedName>
    <definedName name="_____________obl1716">#REF!</definedName>
    <definedName name="_____________obl1717">#REF!</definedName>
    <definedName name="_____________obl1718">#REF!</definedName>
    <definedName name="_____________obl1719">#REF!</definedName>
    <definedName name="_____________obl173">#REF!</definedName>
    <definedName name="_____________obl174">#REF!</definedName>
    <definedName name="_____________obl175">#REF!</definedName>
    <definedName name="_____________obl176">#REF!</definedName>
    <definedName name="_____________obl177">#REF!</definedName>
    <definedName name="_____________obl178">#REF!</definedName>
    <definedName name="_____________obl179">#REF!</definedName>
    <definedName name="_____________obl18">#REF!</definedName>
    <definedName name="_____________obl181">#REF!</definedName>
    <definedName name="_____________obl1816">#REF!</definedName>
    <definedName name="_____________obl1820">#REF!</definedName>
    <definedName name="_____________obl1821">#REF!</definedName>
    <definedName name="_____________obl1822">#REF!</definedName>
    <definedName name="_____________obl1823">#REF!</definedName>
    <definedName name="_____________obl1824">#REF!</definedName>
    <definedName name="_____________obl1825">#REF!</definedName>
    <definedName name="_____________obl1826">#REF!</definedName>
    <definedName name="_____________obl1827">#REF!</definedName>
    <definedName name="_____________obl1828">#REF!</definedName>
    <definedName name="_____________obl1829">#REF!</definedName>
    <definedName name="_____________obl183">#REF!</definedName>
    <definedName name="_____________obl1831">#REF!</definedName>
    <definedName name="_____________obl1832">#REF!</definedName>
    <definedName name="_____________obl184">#REF!</definedName>
    <definedName name="_____________obl185">#REF!</definedName>
    <definedName name="_____________obl186">#REF!</definedName>
    <definedName name="_____________obl187">#REF!</definedName>
    <definedName name="__________obl11">#REF!</definedName>
    <definedName name="__________obl12">#REF!</definedName>
    <definedName name="__________obl13">#REF!</definedName>
    <definedName name="__________obl14">#REF!</definedName>
    <definedName name="__________obl15">#REF!</definedName>
    <definedName name="__________obl16">#REF!</definedName>
    <definedName name="__________obl17">#REF!</definedName>
    <definedName name="__________obl1710">#REF!</definedName>
    <definedName name="__________obl1711">#REF!</definedName>
    <definedName name="__________obl1712">#REF!</definedName>
    <definedName name="__________obl1713">#REF!</definedName>
    <definedName name="__________obl1714">#REF!</definedName>
    <definedName name="__________obl1715">#REF!</definedName>
    <definedName name="__________obl1716">#REF!</definedName>
    <definedName name="__________obl1717">#REF!</definedName>
    <definedName name="__________obl1718">#REF!</definedName>
    <definedName name="__________obl1719">#REF!</definedName>
    <definedName name="__________obl173">#REF!</definedName>
    <definedName name="__________obl174">#REF!</definedName>
    <definedName name="__________obl175">#REF!</definedName>
    <definedName name="__________obl176">#REF!</definedName>
    <definedName name="__________obl177">#REF!</definedName>
    <definedName name="__________obl178">#REF!</definedName>
    <definedName name="__________obl179">#REF!</definedName>
    <definedName name="__________obl18">#REF!</definedName>
    <definedName name="__________obl181">#REF!</definedName>
    <definedName name="__________obl1816">#REF!</definedName>
    <definedName name="__________obl1820">#REF!</definedName>
    <definedName name="__________obl1821">#REF!</definedName>
    <definedName name="__________obl1822">#REF!</definedName>
    <definedName name="__________obl1823">#REF!</definedName>
    <definedName name="__________obl1824">#REF!</definedName>
    <definedName name="__________obl1825">#REF!</definedName>
    <definedName name="__________obl1826">#REF!</definedName>
    <definedName name="__________obl1827">#REF!</definedName>
    <definedName name="__________obl1828">#REF!</definedName>
    <definedName name="__________obl1829">#REF!</definedName>
    <definedName name="__________obl183">#REF!</definedName>
    <definedName name="__________obl1831">#REF!</definedName>
    <definedName name="__________obl1832">#REF!</definedName>
    <definedName name="__________obl184">#REF!</definedName>
    <definedName name="__________obl185">#REF!</definedName>
    <definedName name="__________obl186">#REF!</definedName>
    <definedName name="__________obl187">#REF!</definedName>
    <definedName name="______obl11">#REF!</definedName>
    <definedName name="______obl12">#REF!</definedName>
    <definedName name="______obl13">#REF!</definedName>
    <definedName name="______obl14">#REF!</definedName>
    <definedName name="______obl15">#REF!</definedName>
    <definedName name="______obl16">#REF!</definedName>
    <definedName name="______obl17">#REF!</definedName>
    <definedName name="______obl1710">#REF!</definedName>
    <definedName name="______obl1711">#REF!</definedName>
    <definedName name="______obl1712">#REF!</definedName>
    <definedName name="______obl1713">#REF!</definedName>
    <definedName name="______obl1714">#REF!</definedName>
    <definedName name="______obl1715">#REF!</definedName>
    <definedName name="______obl1716">#REF!</definedName>
    <definedName name="______obl1717">#REF!</definedName>
    <definedName name="______obl1718">#REF!</definedName>
    <definedName name="______obl1719">#REF!</definedName>
    <definedName name="______obl173">#REF!</definedName>
    <definedName name="______obl174">#REF!</definedName>
    <definedName name="______obl175">#REF!</definedName>
    <definedName name="______obl176">#REF!</definedName>
    <definedName name="______obl177">#REF!</definedName>
    <definedName name="______obl178">#REF!</definedName>
    <definedName name="______obl179">#REF!</definedName>
    <definedName name="______obl18">#REF!</definedName>
    <definedName name="______obl181">#REF!</definedName>
    <definedName name="______obl1816">#REF!</definedName>
    <definedName name="______obl1820">#REF!</definedName>
    <definedName name="______obl1821">#REF!</definedName>
    <definedName name="______obl1822">#REF!</definedName>
    <definedName name="______obl1823">#REF!</definedName>
    <definedName name="______obl1824">#REF!</definedName>
    <definedName name="______obl1825">#REF!</definedName>
    <definedName name="______obl1826">#REF!</definedName>
    <definedName name="______obl1827">#REF!</definedName>
    <definedName name="______obl1828">#REF!</definedName>
    <definedName name="______obl1829">#REF!</definedName>
    <definedName name="______obl183">#REF!</definedName>
    <definedName name="______obl1831">#REF!</definedName>
    <definedName name="______obl1832">#REF!</definedName>
    <definedName name="______obl184">#REF!</definedName>
    <definedName name="______obl185">#REF!</definedName>
    <definedName name="______obl186">#REF!</definedName>
    <definedName name="______obl187">#REF!</definedName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2">#REF!</definedName>
    <definedName name="_obl12" localSheetId="0">#REF!</definedName>
    <definedName name="_obl13" localSheetId="0">#REF!</definedName>
    <definedName name="_obl14" localSheetId="0">#REF!</definedName>
    <definedName name="_obl15" localSheetId="0">#REF!</definedName>
    <definedName name="_obl16" localSheetId="0">#REF!</definedName>
    <definedName name="_obl17" localSheetId="0">#REF!</definedName>
    <definedName name="_obl1710" localSheetId="0">#REF!</definedName>
    <definedName name="_obl1711" localSheetId="0">#REF!</definedName>
    <definedName name="_obl1712" localSheetId="0">#REF!</definedName>
    <definedName name="_obl1713" localSheetId="0">#REF!</definedName>
    <definedName name="_obl1714" localSheetId="0">#REF!</definedName>
    <definedName name="_obl1715" localSheetId="0">#REF!</definedName>
    <definedName name="_obl1716" localSheetId="0">#REF!</definedName>
    <definedName name="_obl1717" localSheetId="0">#REF!</definedName>
    <definedName name="_obl1718" localSheetId="0">#REF!</definedName>
    <definedName name="_obl1719" localSheetId="0">#REF!</definedName>
    <definedName name="_obl173" localSheetId="0">#REF!</definedName>
    <definedName name="_obl174" localSheetId="0">#REF!</definedName>
    <definedName name="_obl175" localSheetId="0">#REF!</definedName>
    <definedName name="_obl176" localSheetId="0">#REF!</definedName>
    <definedName name="_obl177" localSheetId="0">#REF!</definedName>
    <definedName name="_obl178" localSheetId="0">#REF!</definedName>
    <definedName name="_obl179" localSheetId="0">#REF!</definedName>
    <definedName name="_obl18" localSheetId="0">#REF!</definedName>
    <definedName name="_obl181" localSheetId="0">#REF!</definedName>
    <definedName name="_obl1816" localSheetId="0">#REF!</definedName>
    <definedName name="_obl1820" localSheetId="0">#REF!</definedName>
    <definedName name="_obl1821" localSheetId="0">#REF!</definedName>
    <definedName name="_obl1822" localSheetId="0">#REF!</definedName>
    <definedName name="_obl1823" localSheetId="0">#REF!</definedName>
    <definedName name="_obl1824" localSheetId="0">#REF!</definedName>
    <definedName name="_obl1825" localSheetId="0">#REF!</definedName>
    <definedName name="_obl1826" localSheetId="0">#REF!</definedName>
    <definedName name="_obl1827" localSheetId="0">#REF!</definedName>
    <definedName name="_obl1828" localSheetId="0">#REF!</definedName>
    <definedName name="_obl1829" localSheetId="0">#REF!</definedName>
    <definedName name="_obl183" localSheetId="0">#REF!</definedName>
    <definedName name="_obl1831" localSheetId="0">#REF!</definedName>
    <definedName name="_obl1832" localSheetId="0">#REF!</definedName>
    <definedName name="_obl184" localSheetId="0">#REF!</definedName>
    <definedName name="_obl185" localSheetId="0">#REF!</definedName>
    <definedName name="_obl186" localSheetId="0">#REF!</definedName>
    <definedName name="_obl187" localSheetId="0">#REF!</definedName>
    <definedName name="_SO16" localSheetId="0" hidden="1">{#N/A,#N/A,TRUE,"Krycí list"}</definedName>
    <definedName name="_VZT1" localSheetId="0">Scheduled_Payment+Extra_Payment</definedName>
    <definedName name="_VZT2" localSheetId="0">DATE(YEAR([1]!Loan_Start),MONTH([1]!Loan_Start)+Payment_Number,DAY([1]!Loan_Start))</definedName>
    <definedName name="_vzt3" localSheetId="0">'[2]Rekapitulace roz.  vč. kapitol'!#REF!</definedName>
    <definedName name="_VZT5" localSheetId="0">'[2]Rekapitulace roz.  vč. kapitol'!#REF!</definedName>
    <definedName name="_VZT6" localSheetId="0">'[2]Rekapitulace roz.  vč. kapitol'!#REF!</definedName>
    <definedName name="_VZT8" localSheetId="0">'[2]Rekapitulace roz.  vč. kapitol'!#REF!</definedName>
    <definedName name="a" localSheetId="0">'[3]F.1.4.5. ZZTI'!#REF!</definedName>
    <definedName name="aaaaaaaa" localSheetId="0" hidden="1">{#N/A,#N/A,TRUE,"Krycí list"}</definedName>
    <definedName name="Beg_Bal" localSheetId="0">#REF!</definedName>
    <definedName name="bghrerr" localSheetId="0">#REF!</definedName>
    <definedName name="bhvfdgvf" localSheetId="0">#REF!</definedName>
    <definedName name="body_celkem" localSheetId="0">'[2]Rekapitulace roz.  vč. kapitol'!#REF!</definedName>
    <definedName name="body_kapitoly" localSheetId="0">'[2]Rekapitulace roz.  vč. kapitol'!#REF!</definedName>
    <definedName name="body_pomocny" localSheetId="0">'[2]Rekapitulace roz.  vč. kapitol'!#REF!</definedName>
    <definedName name="body_rozpocty" localSheetId="0">'[2]Rekapitulace roz.  vč. kapitol'!#REF!</definedName>
    <definedName name="category1" localSheetId="0">#REF!</definedName>
    <definedName name="celkrozp" localSheetId="0">#REF!</definedName>
    <definedName name="cisloobjektu" localSheetId="0">#REF!</definedName>
    <definedName name="cislostavby" localSheetId="0">#REF!</definedName>
    <definedName name="d" localSheetId="0" hidden="1">{#N/A,#N/A,TRUE,"Krycí list"}</definedName>
    <definedName name="Data" localSheetId="0">#REF!</definedName>
    <definedName name="Datum" localSheetId="0">#REF!</definedName>
    <definedName name="dfdaf" localSheetId="0">#REF!</definedName>
    <definedName name="Dil" localSheetId="0">#REF!</definedName>
    <definedName name="DKGJSDGS" localSheetId="0">#REF!</definedName>
    <definedName name="dod" localSheetId="0">'[3]F.1.4.5. ZZTI'!#REF!</definedName>
    <definedName name="Dodavka" localSheetId="0">#REF!</definedName>
    <definedName name="Dodavka0" localSheetId="0">#REF!</definedName>
    <definedName name="dsfbhbg" localSheetId="0">#REF!</definedName>
    <definedName name="End_Bal" localSheetId="0">#REF!</definedName>
    <definedName name="End_Bal">#REF!</definedName>
    <definedName name="exter1" localSheetId="0">#REF!</definedName>
    <definedName name="Extra_Pay" localSheetId="0">#REF!</definedName>
    <definedName name="f" localSheetId="0">#REF!</definedName>
    <definedName name="Full_Print" localSheetId="0">#REF!</definedName>
    <definedName name="Full_Print">#REF!</definedName>
    <definedName name="H">'[2]Rekapitulace roz.  vč. kapitol'!#REF!</definedName>
    <definedName name="ha" localSheetId="0">'[3]F.1.4.5. ZZTI'!#REF!</definedName>
    <definedName name="Header_Row" localSheetId="0">ROW(#REF!)</definedName>
    <definedName name="Header_Row">ROW(#REF!)</definedName>
    <definedName name="hovno" localSheetId="0">#REF!</definedName>
    <definedName name="hs" localSheetId="0">#REF!</definedName>
    <definedName name="HSV" localSheetId="0">#REF!</definedName>
    <definedName name="HSV0" localSheetId="0">#REF!</definedName>
    <definedName name="HZS" localSheetId="0">#REF!</definedName>
    <definedName name="HZS0" localSheetId="0">#REF!</definedName>
    <definedName name="Int" localSheetId="0">#REF!</definedName>
    <definedName name="inter1" localSheetId="0">#REF!</definedName>
    <definedName name="Interest_Rate" localSheetId="0">#REF!</definedName>
    <definedName name="Interest_Rate">#REF!</definedName>
    <definedName name="JKSO" localSheetId="0">#REF!</definedName>
    <definedName name="jzzuggt" localSheetId="0">#REF!</definedName>
    <definedName name="Last_Row" localSheetId="0">IF('D.1.4.1. ZTI'!Values_Entered,'D.1.4.1. ZTI'!Header_Row+'D.1.4.1. ZTI'!Number_of_Payments,'D.1.4.1. ZTI'!Header_Row)</definedName>
    <definedName name="Last_Row">IF(Values_Entered,Header_Row+Number_of_Payments,Header_Row)</definedName>
    <definedName name="Light" localSheetId="0" hidden="1">{#N/A,#N/A,TRUE,"Krycí list"}</definedName>
    <definedName name="Lighting" localSheetId="0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localSheetId="0" hidden="1">{#N/A,#N/A,TRUE,"Krycí list"}</definedName>
    <definedName name="meraregulace" localSheetId="0" hidden="1">{#N/A,#N/A,TRUE,"Krycí list"}</definedName>
    <definedName name="mereni" localSheetId="0">Scheduled_Payment+Extra_Payment</definedName>
    <definedName name="MJ" localSheetId="0">#REF!</definedName>
    <definedName name="Mont" localSheetId="0">#REF!</definedName>
    <definedName name="Montaz0" localSheetId="0">#REF!</definedName>
    <definedName name="mts" localSheetId="0">#REF!</definedName>
    <definedName name="n" localSheetId="0">Scheduled_Payment+Extra_Payment</definedName>
    <definedName name="NazevDilu" localSheetId="0">#REF!</definedName>
    <definedName name="nazevobjektu" localSheetId="0">#REF!</definedName>
    <definedName name="nazevstavby" localSheetId="0">#REF!</definedName>
    <definedName name="Num_Pmt_Per_Year" localSheetId="0">#REF!</definedName>
    <definedName name="Number_of_Payments" localSheetId="0">MATCH(0.01,'D.1.4.1. ZTI'!End_Bal,-1)+1</definedName>
    <definedName name="Number_of_Payments">MATCH(0.01,End_Bal,-1)+1</definedName>
    <definedName name="obch_sleva" localSheetId="0">#REF!</definedName>
    <definedName name="Objednatel" localSheetId="0">#REF!</definedName>
    <definedName name="_xlnm.Print_Area" localSheetId="0">'D.1.4.1. ZTI'!$A$1:$I$150</definedName>
    <definedName name="op" localSheetId="0">#REF!</definedName>
    <definedName name="Outside" localSheetId="0" hidden="1">{#N/A,#N/A,TRUE,"Krycí list"}</definedName>
    <definedName name="Pay_Date" localSheetId="0">#REF!</definedName>
    <definedName name="Pay_Num" localSheetId="0">#REF!</definedName>
    <definedName name="Payment_Date" localSheetId="0">DATE(YEAR('D.1.4.1. ZTI'!Loan_Start),MONTH('D.1.4.1. ZTI'!Loan_Start)+Payment_Number,DAY('D.1.4.1. ZTI'!Loan_Start))</definedName>
    <definedName name="PocetMJ" localSheetId="0">#REF!</definedName>
    <definedName name="pokusAAAA" localSheetId="0">#REF!</definedName>
    <definedName name="pokusadres" localSheetId="0">#REF!</definedName>
    <definedName name="položka_A1" localSheetId="0">#REF!</definedName>
    <definedName name="položky" localSheetId="0">#REF!</definedName>
    <definedName name="pom_výp_zač" localSheetId="0">#REF!</definedName>
    <definedName name="pom_výpočty" localSheetId="0">#REF!</definedName>
    <definedName name="powersock" localSheetId="0" hidden="1">{#N/A,#N/A,TRUE,"Krycí list"}</definedName>
    <definedName name="PowerSocket" localSheetId="0" hidden="1">{#N/A,#N/A,TRUE,"Krycí list"}</definedName>
    <definedName name="Poznamka" localSheetId="0">#REF!</definedName>
    <definedName name="poznámka" localSheetId="0">#REF!</definedName>
    <definedName name="prep_schem" localSheetId="0">#REF!</definedName>
    <definedName name="Princ" localSheetId="0">#REF!</definedName>
    <definedName name="Print_Area" localSheetId="0">'D.1.4.1. ZTI'!$A$1:$I$149</definedName>
    <definedName name="Print_Area_Reset" localSheetId="0">OFFSET('D.1.4.1. ZTI'!Full_Print,0,0,'D.1.4.1. ZTI'!Last_Row)</definedName>
    <definedName name="Projektant" localSheetId="0">#REF!</definedName>
    <definedName name="PSV" localSheetId="0">#REF!</definedName>
    <definedName name="PSV0" localSheetId="0">#REF!</definedName>
    <definedName name="QQ" localSheetId="0" hidden="1">{#N/A,#N/A,TRUE,"Krycí list"}</definedName>
    <definedName name="QQQ" localSheetId="0" hidden="1">{#N/A,#N/A,TRUE,"Krycí list"}</definedName>
    <definedName name="rekapitulace" localSheetId="0">#REF!</definedName>
    <definedName name="rozp" localSheetId="0" hidden="1">{#N/A,#N/A,TRUE,"Krycí list"}</definedName>
    <definedName name="rozvržení_rozp" localSheetId="0">#REF!</definedName>
    <definedName name="saboproud" localSheetId="0" hidden="1">{#N/A,#N/A,TRUE,"Krycí list"}</definedName>
    <definedName name="SazbaDPH1" localSheetId="0">#REF!</definedName>
    <definedName name="SazbaDPH2" localSheetId="0">#REF!</definedName>
    <definedName name="Sched_Pay" localSheetId="0">#REF!</definedName>
    <definedName name="Scheduled_Extra_Payments" localSheetId="0">#REF!</definedName>
    <definedName name="Scheduled_Interest_Rate" localSheetId="0">#REF!</definedName>
    <definedName name="Scheduled_Monthly_Payment" localSheetId="0">#REF!</definedName>
    <definedName name="SloupecCC" localSheetId="0">#REF!</definedName>
    <definedName name="SloupecCisloPol" localSheetId="0">#REF!</definedName>
    <definedName name="SloupecJC" localSheetId="0">#REF!</definedName>
    <definedName name="SloupecMJ" localSheetId="0">#REF!</definedName>
    <definedName name="SloupecMnozstvi" localSheetId="0">#REF!</definedName>
    <definedName name="SloupecNazPol" localSheetId="0">#REF!</definedName>
    <definedName name="SloupecPC" localSheetId="0">#REF!</definedName>
    <definedName name="soupis" localSheetId="0" hidden="1">{#N/A,#N/A,TRUE,"Krycí list"}</definedName>
    <definedName name="ssss" localSheetId="0">#REF!</definedName>
    <definedName name="subslevy" localSheetId="0">#REF!</definedName>
    <definedName name="sum_kapitoly" localSheetId="0">'[2]Rekapitulace roz.  vč. kapitol'!#REF!</definedName>
    <definedName name="summary" localSheetId="0" hidden="1">{#N/A,#N/A,TRUE,"Krycí list"}</definedName>
    <definedName name="sumpok" localSheetId="0">#REF!</definedName>
    <definedName name="Switchboard" localSheetId="0" hidden="1">{#N/A,#N/A,TRUE,"Krycí list"}</definedName>
    <definedName name="tab" localSheetId="0">#REF!</definedName>
    <definedName name="Total_Interest" localSheetId="0">#REF!</definedName>
    <definedName name="Total_Pay" localSheetId="0">#REF!</definedName>
    <definedName name="Total_Payment" localSheetId="0">Scheduled_Payment+Extra_Payment</definedName>
    <definedName name="Typ" localSheetId="0">#REF!</definedName>
    <definedName name="v" localSheetId="0">'[2]Rekapitulace roz.  vč. kapitol'!#REF!</definedName>
    <definedName name="Values_Entered" localSheetId="0">IF('D.1.4.1. ZTI'!Loan_Amount*'D.1.4.1. ZTI'!Interest_Rate*'D.1.4.1. ZTI'!Loan_Years*'D.1.4.1. ZTI'!Loan_Start&gt;0,1,0)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12" localSheetId="0" hidden="1">{#N/A,#N/A,TRUE,"Krycí list"}</definedName>
    <definedName name="VRN" localSheetId="0">#REF!</definedName>
    <definedName name="VRNKc" localSheetId="0">#REF!</definedName>
    <definedName name="VRNnazev" localSheetId="0">#REF!</definedName>
    <definedName name="VRNproc" localSheetId="0">#REF!</definedName>
    <definedName name="VRNzakl" localSheetId="0">#REF!</definedName>
    <definedName name="výpočty" localSheetId="0">#REF!</definedName>
    <definedName name="vystup" localSheetId="0">#REF!</definedName>
    <definedName name="vzduchna" localSheetId="0" hidden="1">{#N/A,#N/A,TRUE,"Krycí list"}</definedName>
    <definedName name="Weak" localSheetId="0" hidden="1">{#N/A,#N/A,TRUE,"Krycí list"}</definedName>
    <definedName name="wrn.Kontrolní._.rozpočet." localSheetId="0" hidden="1">{#N/A,#N/A,TRUE,"Krycí list"}</definedName>
    <definedName name="wrn.Kontrolní._.rozpoeet." localSheetId="0" hidden="1">{#N/A,#N/A,TRUE,"Krycí list"}</definedName>
    <definedName name="y">#REF!</definedName>
    <definedName name="Z">#REF!</definedName>
    <definedName name="zahrnsazby" localSheetId="0">#REF!</definedName>
    <definedName name="zahrnslevy" localSheetId="0">#REF!</definedName>
    <definedName name="Zakazka" localSheetId="0">#REF!</definedName>
    <definedName name="Zaklad22" localSheetId="0">#REF!</definedName>
    <definedName name="Zaklad5" localSheetId="0">#REF!</definedName>
    <definedName name="Zhotovitel" localSheetId="0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9" l="1"/>
  <c r="H68" i="9" s="1"/>
  <c r="F37" i="9"/>
  <c r="F36" i="9"/>
  <c r="F20" i="9"/>
  <c r="F18" i="9" s="1"/>
  <c r="F25" i="9"/>
  <c r="F23" i="9" s="1"/>
  <c r="H23" i="9" l="1"/>
  <c r="H18" i="9" l="1"/>
  <c r="F110" i="9" l="1"/>
  <c r="H110" i="9" s="1"/>
  <c r="F103" i="9" l="1"/>
  <c r="F97" i="9"/>
  <c r="F96" i="9"/>
  <c r="F94" i="9"/>
  <c r="F90" i="9"/>
  <c r="F88" i="9"/>
  <c r="F83" i="9"/>
  <c r="F79" i="9"/>
  <c r="F74" i="9"/>
  <c r="F91" i="9" l="1"/>
  <c r="F85" i="9"/>
  <c r="F46" i="9" l="1"/>
  <c r="H46" i="9" s="1"/>
  <c r="F53" i="9"/>
  <c r="H53" i="9" s="1"/>
  <c r="F39" i="9"/>
  <c r="F38" i="9" s="1"/>
  <c r="H38" i="9" s="1"/>
  <c r="F35" i="9"/>
  <c r="F34" i="9"/>
  <c r="F32" i="9" s="1"/>
  <c r="F30" i="9"/>
  <c r="F16" i="9"/>
  <c r="F14" i="9" s="1"/>
  <c r="F28" i="9" l="1"/>
  <c r="H28" i="9" s="1"/>
  <c r="F101" i="9" l="1"/>
  <c r="H101" i="9" s="1"/>
  <c r="H97" i="9"/>
  <c r="H91" i="9"/>
  <c r="H85" i="9"/>
  <c r="F81" i="9"/>
  <c r="H81" i="9" s="1"/>
  <c r="F77" i="9"/>
  <c r="H77" i="9" s="1"/>
  <c r="F72" i="9"/>
  <c r="H72" i="9" s="1"/>
  <c r="F64" i="9"/>
  <c r="H64" i="9" s="1"/>
  <c r="F41" i="9"/>
  <c r="H41" i="9" s="1"/>
  <c r="H32" i="9"/>
  <c r="F9" i="9"/>
  <c r="H9" i="9" s="1"/>
  <c r="F113" i="9"/>
  <c r="H113" i="9" s="1"/>
  <c r="F56" i="9"/>
  <c r="H56" i="9" s="1"/>
  <c r="F138" i="9"/>
  <c r="H138" i="9" s="1"/>
  <c r="H137" i="9"/>
  <c r="F135" i="9"/>
  <c r="H135" i="9" s="1"/>
  <c r="F131" i="9"/>
  <c r="H131" i="9" s="1"/>
  <c r="F126" i="9"/>
  <c r="H126" i="9" s="1"/>
  <c r="F121" i="9"/>
  <c r="H121" i="9" s="1"/>
  <c r="F117" i="9"/>
  <c r="H117" i="9" s="1"/>
  <c r="H116" i="9"/>
  <c r="F106" i="9"/>
  <c r="H106" i="9" s="1"/>
  <c r="F60" i="9"/>
  <c r="H60" i="9" s="1"/>
  <c r="H59" i="9"/>
  <c r="F49" i="9"/>
  <c r="H49" i="9" s="1"/>
  <c r="H63" i="9" l="1"/>
  <c r="H14" i="9"/>
  <c r="H120" i="9"/>
  <c r="H8" i="9" l="1"/>
  <c r="H7" i="9" s="1"/>
  <c r="H141" i="9" s="1"/>
  <c r="H143" i="9" l="1"/>
</calcChain>
</file>

<file path=xl/sharedStrings.xml><?xml version="1.0" encoding="utf-8"?>
<sst xmlns="http://schemas.openxmlformats.org/spreadsheetml/2006/main" count="274" uniqueCount="174">
  <si>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</si>
  <si>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</si>
  <si>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</si>
  <si>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</si>
  <si>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</si>
  <si>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</si>
  <si>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</si>
  <si>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</si>
  <si>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</si>
  <si>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</si>
  <si>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</si>
  <si>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hod</t>
  </si>
  <si>
    <t>m</t>
  </si>
  <si>
    <t>kus</t>
  </si>
  <si>
    <t>HZS</t>
  </si>
  <si>
    <t>Celkem</t>
  </si>
  <si>
    <t>CELKEM</t>
  </si>
  <si>
    <t>Poznámka: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</si>
  <si>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</si>
  <si>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</si>
  <si>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</si>
  <si>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sada</t>
  </si>
  <si>
    <t>3</t>
  </si>
  <si>
    <t>4</t>
  </si>
  <si>
    <t>5</t>
  </si>
  <si>
    <t>6</t>
  </si>
  <si>
    <t>7</t>
  </si>
  <si>
    <t>Zdravotně technické instalace budov - Vnitřní kanalizace</t>
  </si>
  <si>
    <t>" V ceně veškeré příslušenství, tvarovky,kotvící prvky a spojovací materiál, výměra včetně ztratného. Součástí ceny vytvoření a zapravení prostupů. "</t>
  </si>
  <si>
    <t>721199901 SPC</t>
  </si>
  <si>
    <t>Zkouška těsnosti potrubí kanalizace vodou do DN 125</t>
  </si>
  <si>
    <t xml:space="preserve">" Zkouška těsnosti kanalizace " </t>
  </si>
  <si>
    <t>721</t>
  </si>
  <si>
    <t>721999901 SPC</t>
  </si>
  <si>
    <t>721999902 SPC</t>
  </si>
  <si>
    <t>%</t>
  </si>
  <si>
    <t xml:space="preserve">" Stavební práce a dodávky spojené s provedením funkčního celku 721. " </t>
  </si>
  <si>
    <t xml:space="preserve">" Zednická výpomoc, doplňkové práce, kompletace, zřízení a zapravení prostupů,vysekání a zapravení drážek, překlady nad prostupy apod." </t>
  </si>
  <si>
    <t>Zdravotně technické instalace budov - Vnitřní vodovod</t>
  </si>
  <si>
    <t>" V ceně veškeré příslušenství, tvarovky,kotvící prvky a spojovací materiál, výměra včetně ztratného. "</t>
  </si>
  <si>
    <t xml:space="preserve">D+M Potrubí vodovodní plastové Systém Stabi Plus, D 20x2,8 mm + TI tl. 9 mm - Specifikace dle PD </t>
  </si>
  <si>
    <t>" Vrstvené potrubí vodovodní plastové s hliníkovou vložkou + Izolace návlekovou izolační hadicí z pěnového polyetylenu tl. 9 mm v celé délce potrubí včetně kolen a odboček  "</t>
  </si>
  <si>
    <t xml:space="preserve">D+M Potrubí vodovodní plastové Systém Stabi Plus, D 20x2,8 mm + TI tl. 40 mm - Specifikace dle PD </t>
  </si>
  <si>
    <t>" Vrstvené potrubí vodovodní plastové s hliníkovou vložkou + Izolace návlekovou izolační hadicí z minerální vlny tl. 40 mm v celé délce potrubí včetně kolen a odboček  "</t>
  </si>
  <si>
    <t>Zkoušky těsnosti vodovodního potrubí závitového do DN 50</t>
  </si>
  <si>
    <t>Proplach a dezinfekce vodovodního potrubí do DN 80</t>
  </si>
  <si>
    <t xml:space="preserve">" Tělo : Mosaz-choromované, Koule : Mosaz-chromované, ocelová páčka potažená plastem. Profilované těsnění se sníženým třením. " </t>
  </si>
  <si>
    <t xml:space="preserve">" Stavební práce a dodávky spojené s provedením funkčního celku 722." </t>
  </si>
  <si>
    <t>Zdravotně technické instalace - Zařizovací předměty</t>
  </si>
  <si>
    <t>725999901 SPC</t>
  </si>
  <si>
    <t>725999902 SPC</t>
  </si>
  <si>
    <t>HZS2492</t>
  </si>
  <si>
    <t>Hodinová zúčtovací sazba pomocný dělník PSV</t>
  </si>
  <si>
    <t xml:space="preserve">" Stavební práce a dodávky spojené s provedením funkčního celku 725. " </t>
  </si>
  <si>
    <t>Jednotkové položky zahrnují vedlejší rozpočtové náklady, náklady montáž, dopravu, apod. a předepsané zkoušky, revize, manipulační řády, zaškolení obsluhy, není-li uvedeno jinak.</t>
  </si>
  <si>
    <t>" Připojovací potrubí typu HT PP "</t>
  </si>
  <si>
    <t>722173103 RTO</t>
  </si>
  <si>
    <t>7221731031 RTO</t>
  </si>
  <si>
    <t>D.1.4.1. ZTI</t>
  </si>
  <si>
    <t>Objekt:   D.1.4.1. ZTI</t>
  </si>
  <si>
    <t>Odstranění stávajících rozvodů splaškové / dešťové kanalizace, včetně zapravení prostupů - Specifikace dle PD</t>
  </si>
  <si>
    <t>Odstranění stávajících rozvodů vody (teplé, studené, cirkulační, požární), včetně zapravení prostupů - Specifikace dle PD</t>
  </si>
  <si>
    <t>722140103 RTO</t>
  </si>
  <si>
    <t>D+M Provedení napojení nového potrubí vodovodu na stávající  - Specifikace dle PD</t>
  </si>
  <si>
    <t>" Napojení nového vodovodního potrubí (stoupacího, připojovacího, …) na stávající (stoupací, ležaté, …)</t>
  </si>
  <si>
    <t>" V ceně veškeré příslušenství, tvarovky,kotvící prvky a spojovací materiál, výměra včetně ztratného."</t>
  </si>
  <si>
    <t>" Součástí ceny je odkrytí potrubí, odpojení, vypuštění a demontáž. Zaslepení stávajícícho potrubí. Demontáž potrubí včetně armatur a tvarovek. V ceně také zapravení prostupů, zdiva a povrchových úprav. "</t>
  </si>
  <si>
    <t>" Součástí ceny je odkrytí potrubí, odpojení, vypuštění a demontáž, demontáž potrubí včetně tepelné izolace, armatur a tvarovek. V ceně také zapravení prostupů, zdiva a povrchových úprav. "</t>
  </si>
  <si>
    <t>725999991 SPC</t>
  </si>
  <si>
    <t>D+M Bezpečnostní štítky pro označení zařízení ZTI  - Specifikace dle PD</t>
  </si>
  <si>
    <t>" Bezpečnostní štítky pro označení armatur, ventilů, druhu média, směru proudění, apod. "</t>
  </si>
  <si>
    <t>HZS2211</t>
  </si>
  <si>
    <t>Hodinová zúčtovací sazba instalatér</t>
  </si>
  <si>
    <t>Potrubí kanalizační z PP připojovací DN 50</t>
  </si>
  <si>
    <t>" Potrubí ocelové pro rozvod požární vody "</t>
  </si>
  <si>
    <t>725999903 SPC</t>
  </si>
  <si>
    <t>D+M Prostupy potrubí včetně chrániček - Specifikace dle PD</t>
  </si>
  <si>
    <t>" V ceně vytvoření prostupu, zapravení prostupu, chránička potrubí. "</t>
  </si>
  <si>
    <t>D+M Ostatní práce spojené s kanalizací - Specifikace dle PD</t>
  </si>
  <si>
    <t>722999901 SPC</t>
  </si>
  <si>
    <t>722999902 SPC</t>
  </si>
  <si>
    <t>" V ceně:
 - přerušení dodávky vody před napojením nového potrubí na stávající;
 - proplach a desinfekce stávajícího potrubí po napojení a opětovném zprovoznění;
 - další potřebné dodávky a práce na stávajícím vodovodním systému spojené s přerušením vedení a napojením na stávající rozvody potrubí. "</t>
  </si>
  <si>
    <t>" POZN: Druh potrubí dle stávajícího. "</t>
  </si>
  <si>
    <t xml:space="preserve">D+M Potrubí vodovodní ocelové z ušlechtilé oceli spojované lisováním / ocelové závitové pozinkované svařované DN 20  - Specifikace dle PD </t>
  </si>
  <si>
    <t>Přesun hmot procentní pro vnitřní kanalizace v objektech v do 12 m</t>
  </si>
  <si>
    <t>Přesun hmot procentní pro vnitřní vodovod v objektech v do 12 m</t>
  </si>
  <si>
    <t>Přesun hmot procentní pro zařizovací předměty v objektech v do 12 m</t>
  </si>
  <si>
    <t>D+M Příprava pro napojení hydrantového systému - Specifikace dle PD - H</t>
  </si>
  <si>
    <t>D+M Příprava pro napojení ZP - vestavná myčka - Specifikace dle PD - M</t>
  </si>
  <si>
    <t>" Příprava pro napojení na zařízovací předmět - vestavná myčka."</t>
  </si>
  <si>
    <t xml:space="preserve">" Příprava pro napojení vestavné myčky " </t>
  </si>
  <si>
    <t>" Příprava pro napojení dřezu v lince "</t>
  </si>
  <si>
    <t xml:space="preserve">" 3. NP " </t>
  </si>
  <si>
    <t>D+M Příprava pro napojení ZP - dřez jednoduchý, zápustný s odkapem - Specifikace dle PD - D1</t>
  </si>
  <si>
    <t>" Cena zahrnuje náklady na odpad a jeho napojení na sifon dřezu, připojení vody (SV), rohový ventil - 1× DN 20 v. 300 mm, upevnění a napojení, přípojné potrubí (kanalizační i vodovodní), včetně tvarovek, montážní materiál a zednické výpomoci."</t>
  </si>
  <si>
    <t>" Cena zahrnuje náklady na odpad DN 50 v. 450 mm, připojení vody (SV + TV), rohové ventily - 2× DN 15 v. 500 mm, dřezový sifon vodní DN 50 - plast - s přípojkou na myčku, upevnění a napojení, přípojné potrubí (kanalizační i vodovodní), včetně tvarovek, montážní materiál a zednické výpomoci."</t>
  </si>
  <si>
    <t>" V ceně:
 - zajištění nulového průtoku dešťových vod a splašků po vybourání a před napojením nového potrubí na stávající - např. zaslepením, pokyny, cedulemi, apod.;
 -  případný průzkum stávajícího potrubí;
 - zkouška těsnosti příp. vyčištění stávajícího potrubí po napojení a opětovném zprovoznění;
 - další potřebné dodávky a práce na stávajícím kanalizačním systému spojené s přerušením průtoku a napojením na stávající rozvody potrubí. "</t>
  </si>
  <si>
    <t>D+M Ostatní práce spojené s vodovodem - Specifikace dle PD</t>
  </si>
  <si>
    <t>" Případné nutné prostupy pro potrubí kanalizace skrze konstrukce vč. chrániček - např. pro napojení. "</t>
  </si>
  <si>
    <t>721099101 SPC</t>
  </si>
  <si>
    <t>722099101 SPC</t>
  </si>
  <si>
    <t>722199901 SPC</t>
  </si>
  <si>
    <t>" Případné nutné prostupy pro potrubí vodovodu skrze konstrukce vč. chrániček - např. pro napojení. "</t>
  </si>
  <si>
    <t xml:space="preserve">" Příprava pro napojení hydrantu + KK DN 20. " </t>
  </si>
  <si>
    <t>" Cena zahrnuje náklady na přípojné potrubí (vodovodní, popř. kanalizační), včetně kulového kohoutu DN 20, montážní materiál a zednické výpomoci. "</t>
  </si>
  <si>
    <t xml:space="preserve">" Zednická výpomoc, doplňkové práce,kompletace apod. " </t>
  </si>
  <si>
    <t>" Ostatní nutné práce spojené s úpravou kanalizace "</t>
  </si>
  <si>
    <t>" Ostatní nutné práce spojené s úpravou vodovodu "</t>
  </si>
  <si>
    <t>CS ÚRS 2022 01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</si>
  <si>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</si>
  <si>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721175901 SPC</t>
  </si>
  <si>
    <t xml:space="preserve">D+M Potrubí pro odvod kondenzátu, Systém PPR PN10, D 32x2,9 mm - Specifikace dle PD </t>
  </si>
  <si>
    <t xml:space="preserve">CS ÚRS/TEO 2022 01 </t>
  </si>
  <si>
    <t>" Vrstvené potrubí pro odvod kondenzátu s hliníkovou vložkou . "</t>
  </si>
  <si>
    <t>D+M Sifon pro odvod kondenzátu - Specifikace dle PD</t>
  </si>
  <si>
    <t>" Potrubí  splaškové kanalizace " (3,0)*1,1</t>
  </si>
  <si>
    <t xml:space="preserve">CS ÚRS 2022 01 </t>
  </si>
  <si>
    <t>" Potrubí odvodu kondenzátu " (1,5)*1,1</t>
  </si>
  <si>
    <t>" Zkouška těsnosti kanalizace - potrubí odvodu kondenzátu - D 32×2,9  " (1,5)</t>
  </si>
  <si>
    <t>" Zkouška těsnosti kanalizace - DN 50 " (3,0)</t>
  </si>
  <si>
    <t>" Sifon pro odvod kondenzátu. " 1</t>
  </si>
  <si>
    <t>" V ceně veškeré příslušenství - kotvící, těsnící a jiné prvky, apod. "</t>
  </si>
  <si>
    <t>" Napojení kanalizačního potrubí na odpadní potrubí umyvadel - 3. NP "</t>
  </si>
  <si>
    <t>" V ceně veškeré příslušenství (tvarovky, armatury, spojovací materiál, apod.) a práce nutné pro napojení - např.: Výměna kusu potrubí - rovné za odbočovací, řezání potrubí,, utěsnní, nové potrubí, případné provedení přístupu k napojovacímu potrubí (oklepání omítek, vyřezání otvoru, ...) a zpětné zapravení, apod. 
Součástí ceny také případný přesun a likvidace suti. "</t>
  </si>
  <si>
    <t>" POZN: Předpokládaná maximální délka skrze zděné konstrukce - 0,7 m. "</t>
  </si>
  <si>
    <t>721999101 SPC</t>
  </si>
  <si>
    <t>D+M Utěsňovací a výplňový materiál - Specifikace dle PD</t>
  </si>
  <si>
    <t>" Utěsňovací a vyplňpvací materiál pro vyplnění prostor mezi potrubím a otvorem v konstrukcích a pro vyrovnání povrchu pro omítky a malby. "</t>
  </si>
  <si>
    <t>721999903 SPC</t>
  </si>
  <si>
    <t>" V ceně veškeré nutné práce a materiál pro utěsnění nepožárních prostupů - např. pěny, izolace, parotěsný materiál, apod.  "</t>
  </si>
  <si>
    <t>721199902 SPC</t>
  </si>
  <si>
    <t>D+M Provedení napojení nového potrubí kanalizačního na stávající - Specifikace dle PD</t>
  </si>
  <si>
    <t>D+M Příprava pro budoucí napojení jednotky chlazení - Specifikace dle PD</t>
  </si>
  <si>
    <t>" Napojení nového kanalizačního potrubí (stoupacího, připojovacího, …) na stávající (stoupací, ležaté, …). "</t>
  </si>
  <si>
    <t>" Příprava pro zajištění budoucího napojení potrubí na chladící jednotku v m. N03815 "</t>
  </si>
  <si>
    <t>" V ceně veškeré práce a materiál související s přípravou budoucího napojení potrubí na chladáící jendotku - např. ochrana potrubí před poškozením, jeho označení, zaslepení, provizorní uchycení,apod. "</t>
  </si>
  <si>
    <t>" Požární voda " (2,0)*1,1</t>
  </si>
  <si>
    <t>" Studená voda " (3,7)*1,1</t>
  </si>
  <si>
    <t>" Teplá voda " (3,7)*1,1</t>
  </si>
  <si>
    <t xml:space="preserve">" Tlaková zkouška a konečná tlaková zkouška " </t>
  </si>
  <si>
    <t xml:space="preserve">" Potrubí strudené vody " </t>
  </si>
  <si>
    <t xml:space="preserve">" Potrubí teplé vody " </t>
  </si>
  <si>
    <t>" Potrubí D 20×2,8 (DN 15) " (3,7)*2</t>
  </si>
  <si>
    <t xml:space="preserve">" Proplach a desinfekce vodovodního potrubí. " </t>
  </si>
  <si>
    <t>" Potrubí D 20×2,8 (DN 15) " (3,7)*1</t>
  </si>
  <si>
    <t>" Kulový kohout vodovodu - DN 15 "</t>
  </si>
  <si>
    <t>" 3. NP "</t>
  </si>
  <si>
    <t>D+M Kohout kulový uzavírací DN 15 - Specifikace dle PD - KK</t>
  </si>
  <si>
    <t>722232001 SPC</t>
  </si>
  <si>
    <t>CS ÚRS/TEO 2022 01</t>
  </si>
  <si>
    <t>" Napojení vodovodu SV + TV - 3.NP " (1)+(1)</t>
  </si>
  <si>
    <t>" Napojení požární vody - 3.NP " 2</t>
  </si>
  <si>
    <t>" V ceně veškeré příslušenství (tvarovky, armatury, spojovací materiál, apod.) a práce nutné pro napojení - např.: Výměna kusu potrubí - rovné za odbočovací, řezání potrubí,, utěsnění, nové potrubí, případné provedení přístupu k napojovacímu potrubí (oklepání omítek, vyřezání otvoru, ...) a zpětné zapravení, apod. 
V ceně také případné doplnění izolace / její úprava / výměna na stávajícím potrubí vč. odstranění původní a další práce. 
Součástí ceny také případný přesun a likvidace suti. "</t>
  </si>
  <si>
    <t>" POZN: Předpokládaná maximální délka skrze zděné konstrukce - 1,5 m. "</t>
  </si>
  <si>
    <t>" Příprava pro lnapojení na zařizovací předmět - jednoduchý dřez zápustný s odkapem. "</t>
  </si>
  <si>
    <t>Stavba:   Výstavba a modernizace fakulty informatiky a ústavu výpočetní techniky Masarykovy univerzity - 3. NP–C</t>
  </si>
  <si>
    <t>Potrubí kanalizační z PP odpadní odhlučněné třívrstvé DN 125</t>
  </si>
  <si>
    <t>" V ceně také zajištění napojení na stávající odpadní (svislé) potrubí 2. a 4. NP. "</t>
  </si>
  <si>
    <t>" Odpadní (svislé) potrubí třívrstvé odhlučněné z PP "</t>
  </si>
  <si>
    <t>Potrubí kanalizační z PP odpadní odhlučněné třívrstvé DN 75</t>
  </si>
  <si>
    <t>" V ceně také zajištění zaslepení pro budoucí napojení při následné rekonstrukci objektu. "</t>
  </si>
  <si>
    <t>" Potrubí kanalizace - v místech pro zajištění odvodu kondenzátu " (1*3,35)*1,1</t>
  </si>
  <si>
    <t>" Potrubí kanalizace - výměna stávajících stoupaček pouze v tomto patře - D2 až D4 " (3*3,35)*1,1</t>
  </si>
  <si>
    <t>" Zkouška těsnosti kanalizace - DN 75 " (3,35)</t>
  </si>
  <si>
    <t>" Zkouška těsnosti kanalizace - DN 125 " (10,05)</t>
  </si>
  <si>
    <t>" Vybourání veškerého nutného a nevyužívaného kanalizačního potrubí nacházejícího se v daném podlaží. "</t>
  </si>
  <si>
    <t>Odstranění stávajících hydrantových skříní vč. vystrojení - Specifikace dle PD</t>
  </si>
  <si>
    <t>" Odstranění stávajích hydrantových skříní vč. vystrojení, armatur,tvarovek a veškerého příslušenství vč. zaslepení v místě napojení na stávající stoupací potrubí. "</t>
  </si>
  <si>
    <t xml:space="preserve">" Odstranění stávajících hydrantových skříní - 3. NP " </t>
  </si>
  <si>
    <t>722099102 SPC</t>
  </si>
  <si>
    <t>PSV</t>
  </si>
  <si>
    <t>Práce a dodávky PSV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</si>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</sst>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0;\-#,##0.000"/>
    <numFmt numFmtId="166" formatCode="#,##0.0"/>
    <numFmt numFmtId="167" formatCode="#,##0\ "/>
    <numFmt numFmtId="168" formatCode="_-* #,##0.00\ _K_č_-;\-* #,##0.00\ _K_č_-;_-* \-??\ _K_č_-;_-@_-"/>
    <numFmt numFmtId="169" formatCode="d/mm"/>
  </numFmts>
  <fonts count="62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indexed="54"/>
      <name val="Arial CE"/>
      <family val="2"/>
      <charset val="238"/>
    </font>
    <font>
      <sz val="8"/>
      <color indexed="18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color theme="1"/>
      <name val="Trebuchet MS"/>
      <family val="2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12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MS Sans Serif"/>
      <family val="2"/>
    </font>
    <font>
      <sz val="8"/>
      <color indexed="10"/>
      <name val="Arial CE"/>
      <family val="2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</font>
    <font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CE"/>
      <family val="2"/>
      <charset val="238"/>
    </font>
    <font>
      <u/>
      <sz val="8"/>
      <color theme="10"/>
      <name val="MS Sans Serif"/>
      <family val="2"/>
    </font>
    <font>
      <u/>
      <sz val="11"/>
      <color theme="10"/>
      <name val="Calibri"/>
      <family val="2"/>
      <charset val="238"/>
    </font>
    <font>
      <u/>
      <sz val="8"/>
      <color theme="10"/>
      <name val="MS Sans Serif"/>
      <family val="2"/>
      <charset val="238"/>
    </font>
    <font>
      <b/>
      <sz val="20"/>
      <name val="Arial"/>
      <family val="2"/>
      <charset val="238"/>
    </font>
    <font>
      <sz val="10"/>
      <name val="Arial CE"/>
      <family val="2"/>
    </font>
    <font>
      <sz val="10"/>
      <name val="Times New Roman CE"/>
      <family val="1"/>
      <charset val="238"/>
    </font>
    <font>
      <b/>
      <sz val="10"/>
      <color rgb="FFFF0000"/>
      <name val="Trebuchet MS"/>
      <family val="2"/>
      <charset val="238"/>
    </font>
    <font>
      <sz val="11"/>
      <color rgb="FFFF0000"/>
      <name val="Calibri"/>
      <family val="2"/>
      <scheme val="minor"/>
    </font>
    <font>
      <b/>
      <sz val="8"/>
      <color rgb="FFFF0000"/>
      <name val="MS Sans Serif"/>
      <family val="2"/>
    </font>
    <font>
      <b/>
      <sz val="8"/>
      <color rgb="FFFF0000"/>
      <name val="MS Sans Serif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indexed="10"/>
      <name val="MS Sans Serif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color rgb="FFFF0000"/>
      <name val="MS Sans Serif"/>
      <family val="2"/>
    </font>
    <font>
      <b/>
      <sz val="11"/>
      <color indexed="10"/>
      <name val="Calibri"/>
      <family val="2"/>
      <charset val="238"/>
    </font>
    <font>
      <b/>
      <sz val="10"/>
      <color rgb="FFFF0000"/>
      <name val="MS Sans Serif"/>
      <family val="2"/>
      <charset val="238"/>
    </font>
    <font>
      <b/>
      <sz val="8"/>
      <name val="MS Sans Serif"/>
      <charset val="238"/>
    </font>
    <font>
      <b/>
      <sz val="12"/>
      <color rgb="FFFF0000"/>
      <name val="Calibri"/>
      <family val="2"/>
      <charset val="238"/>
    </font>
    <font>
      <b/>
      <sz val="10"/>
      <color indexed="12"/>
      <name val="MS Sans Serif"/>
      <charset val="238"/>
    </font>
    <font>
      <b/>
      <sz val="12"/>
      <color rgb="FFFF0000"/>
      <name val="MS Sans Serif"/>
      <charset val="238"/>
    </font>
    <font>
      <b/>
      <sz val="12"/>
      <color rgb="FFFF0000"/>
      <name val="Trebuchet MS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color rgb="FFFF0000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sz val="8"/>
      <name val="MS Sans Serif"/>
      <family val="2"/>
    </font>
    <font>
      <b/>
      <sz val="11"/>
      <name val="Calibri"/>
      <family val="2"/>
    </font>
    <font>
      <b/>
      <sz val="8"/>
      <color indexed="10"/>
      <name val="MS Sans Serif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0">
    <xf numFmtId="0" fontId="0" fillId="0" borderId="0"/>
    <xf numFmtId="0" fontId="1" fillId="0" borderId="0" applyAlignment="0">
      <alignment vertical="top" wrapText="1"/>
      <protection locked="0"/>
    </xf>
    <xf numFmtId="0" fontId="12" fillId="0" borderId="0"/>
    <xf numFmtId="0" fontId="14" fillId="0" borderId="0"/>
    <xf numFmtId="0" fontId="15" fillId="0" borderId="0" applyFill="0" applyBorder="0" applyProtection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5" fillId="0" borderId="0"/>
    <xf numFmtId="0" fontId="1" fillId="0" borderId="0" applyAlignment="0">
      <alignment vertical="top" wrapText="1"/>
      <protection locked="0"/>
    </xf>
    <xf numFmtId="0" fontId="17" fillId="0" borderId="0"/>
    <xf numFmtId="0" fontId="18" fillId="0" borderId="0" applyFont="0" applyFill="0" applyBorder="0" applyAlignment="0" applyProtection="0"/>
    <xf numFmtId="0" fontId="16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" fillId="0" borderId="0" applyAlignment="0">
      <alignment vertical="top" wrapText="1"/>
      <protection locked="0"/>
    </xf>
    <xf numFmtId="0" fontId="25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166" fontId="26" fillId="0" borderId="0" applyAlignment="0">
      <alignment horizontal="right" wrapText="1"/>
    </xf>
    <xf numFmtId="4" fontId="26" fillId="0" borderId="0" applyBorder="0" applyAlignment="0">
      <alignment horizontal="right" wrapText="1"/>
    </xf>
    <xf numFmtId="0" fontId="26" fillId="0" borderId="0">
      <alignment horizontal="right" wrapText="1"/>
    </xf>
    <xf numFmtId="167" fontId="26" fillId="0" borderId="0" applyFont="0" applyFill="0" applyBorder="0">
      <alignment horizontal="right" vertical="center"/>
    </xf>
    <xf numFmtId="164" fontId="16" fillId="0" borderId="0" applyFont="0" applyFill="0" applyBorder="0" applyAlignment="0" applyProtection="0"/>
    <xf numFmtId="168" fontId="16" fillId="0" borderId="0" applyFill="0" applyBorder="0" applyAlignment="0" applyProtection="0"/>
    <xf numFmtId="168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8" fontId="12" fillId="0" borderId="0" applyFill="0" applyBorder="0" applyAlignment="0" applyProtection="0"/>
    <xf numFmtId="168" fontId="16" fillId="0" borderId="0" applyFill="0" applyBorder="0" applyAlignment="0" applyProtection="0"/>
    <xf numFmtId="168" fontId="16" fillId="0" borderId="0" applyFill="0" applyBorder="0" applyAlignment="0" applyProtection="0"/>
    <xf numFmtId="164" fontId="16" fillId="0" borderId="0" applyFill="0" applyBorder="0" applyAlignment="0" applyProtection="0"/>
    <xf numFmtId="0" fontId="27" fillId="0" borderId="0"/>
    <xf numFmtId="0" fontId="28" fillId="0" borderId="0">
      <alignment horizontal="center" vertical="center" wrapText="1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 wrapText="1"/>
      <protection locked="0"/>
    </xf>
    <xf numFmtId="0" fontId="32" fillId="0" borderId="0">
      <alignment horizontal="left"/>
    </xf>
    <xf numFmtId="0" fontId="33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4" fillId="0" borderId="0"/>
    <xf numFmtId="0" fontId="25" fillId="0" borderId="0" applyAlignment="0">
      <alignment vertical="top" wrapText="1"/>
      <protection locked="0"/>
    </xf>
    <xf numFmtId="0" fontId="12" fillId="0" borderId="0"/>
    <xf numFmtId="0" fontId="1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12" fillId="0" borderId="0"/>
    <xf numFmtId="0" fontId="1" fillId="0" borderId="0" applyAlignment="0">
      <alignment vertical="top" wrapText="1"/>
      <protection locked="0"/>
    </xf>
    <xf numFmtId="0" fontId="16" fillId="0" borderId="0"/>
    <xf numFmtId="0" fontId="12" fillId="0" borderId="0"/>
    <xf numFmtId="0" fontId="12" fillId="0" borderId="0"/>
    <xf numFmtId="167" fontId="12" fillId="0" borderId="0">
      <alignment vertical="center"/>
    </xf>
    <xf numFmtId="167" fontId="12" fillId="0" borderId="0">
      <alignment vertical="center"/>
    </xf>
    <xf numFmtId="0" fontId="1" fillId="0" borderId="0" applyAlignment="0">
      <alignment vertical="top" wrapText="1"/>
      <protection locked="0"/>
    </xf>
    <xf numFmtId="167" fontId="12" fillId="0" borderId="0">
      <alignment vertical="center"/>
    </xf>
    <xf numFmtId="167" fontId="12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33" fillId="0" borderId="0"/>
    <xf numFmtId="0" fontId="21" fillId="0" borderId="0"/>
    <xf numFmtId="0" fontId="19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21" fillId="0" borderId="0"/>
    <xf numFmtId="0" fontId="21" fillId="0" borderId="0"/>
    <xf numFmtId="0" fontId="34" fillId="0" borderId="0">
      <protection locked="0"/>
    </xf>
    <xf numFmtId="0" fontId="21" fillId="0" borderId="0"/>
    <xf numFmtId="0" fontId="21" fillId="0" borderId="0"/>
    <xf numFmtId="0" fontId="16" fillId="0" borderId="0"/>
    <xf numFmtId="0" fontId="21" fillId="0" borderId="0"/>
    <xf numFmtId="0" fontId="21" fillId="0" borderId="0"/>
    <xf numFmtId="0" fontId="33" fillId="0" borderId="0"/>
    <xf numFmtId="0" fontId="12" fillId="0" borderId="0"/>
    <xf numFmtId="0" fontId="21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5" fillId="0" borderId="0" applyAlignment="0">
      <alignment vertical="top" wrapText="1"/>
      <protection locked="0"/>
    </xf>
    <xf numFmtId="0" fontId="5" fillId="0" borderId="7">
      <alignment horizontal="center" vertical="center" wrapText="1"/>
    </xf>
    <xf numFmtId="169" fontId="12" fillId="0" borderId="0">
      <alignment horizontal="center" vertical="center"/>
    </xf>
    <xf numFmtId="169" fontId="12" fillId="0" borderId="0">
      <alignment horizontal="center" vertical="center"/>
    </xf>
    <xf numFmtId="0" fontId="27" fillId="3" borderId="6" applyNumberFormat="0" applyFont="0" applyAlignment="0" applyProtection="0"/>
    <xf numFmtId="9" fontId="16" fillId="0" borderId="0" applyFill="0" applyBorder="0" applyAlignment="0" applyProtection="0"/>
    <xf numFmtId="0" fontId="1" fillId="0" borderId="0" applyAlignment="0">
      <alignment vertical="top" wrapText="1"/>
      <protection locked="0"/>
    </xf>
    <xf numFmtId="0" fontId="42" fillId="0" borderId="0" applyNumberFormat="0" applyFill="0" applyBorder="0" applyAlignment="0" applyProtection="0"/>
    <xf numFmtId="0" fontId="12" fillId="0" borderId="0"/>
  </cellStyleXfs>
  <cellXfs count="217">
    <xf numFmtId="0" fontId="0" fillId="0" borderId="0" xfId="0"/>
    <xf numFmtId="0" fontId="13" fillId="0" borderId="0" xfId="2" applyFont="1" applyFill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center" vertical="center" wrapText="1"/>
    </xf>
    <xf numFmtId="0" fontId="3" fillId="0" borderId="0" xfId="17" applyFont="1" applyFill="1" applyAlignment="1" applyProtection="1">
      <alignment horizontal="left"/>
    </xf>
    <xf numFmtId="0" fontId="19" fillId="0" borderId="0" xfId="17" applyAlignment="1" applyProtection="1">
      <alignment horizontal="left" vertical="top"/>
    </xf>
    <xf numFmtId="0" fontId="19" fillId="0" borderId="0" xfId="17" applyFill="1" applyAlignment="1" applyProtection="1">
      <alignment horizontal="left" vertical="top"/>
    </xf>
    <xf numFmtId="0" fontId="5" fillId="0" borderId="0" xfId="17" applyFont="1" applyFill="1" applyAlignment="1" applyProtection="1">
      <alignment horizontal="left"/>
    </xf>
    <xf numFmtId="0" fontId="4" fillId="0" borderId="0" xfId="17" applyFont="1" applyFill="1" applyAlignment="1" applyProtection="1">
      <alignment horizontal="left"/>
    </xf>
    <xf numFmtId="2" fontId="22" fillId="0" borderId="0" xfId="17" applyNumberFormat="1" applyFont="1" applyFill="1" applyAlignment="1" applyProtection="1">
      <alignment horizontal="left" vertical="center"/>
    </xf>
    <xf numFmtId="0" fontId="6" fillId="0" borderId="1" xfId="17" applyFont="1" applyFill="1" applyBorder="1" applyAlignment="1" applyProtection="1">
      <alignment horizontal="center" vertical="center" wrapText="1"/>
    </xf>
    <xf numFmtId="37" fontId="4" fillId="2" borderId="0" xfId="17" applyNumberFormat="1" applyFont="1" applyFill="1" applyAlignment="1" applyProtection="1">
      <alignment horizontal="right"/>
    </xf>
    <xf numFmtId="0" fontId="4" fillId="2" borderId="0" xfId="17" applyFont="1" applyFill="1" applyAlignment="1" applyProtection="1">
      <alignment horizontal="left" wrapText="1"/>
    </xf>
    <xf numFmtId="165" fontId="4" fillId="2" borderId="0" xfId="17" applyNumberFormat="1" applyFont="1" applyFill="1" applyAlignment="1" applyProtection="1">
      <alignment horizontal="right"/>
    </xf>
    <xf numFmtId="0" fontId="19" fillId="2" borderId="0" xfId="17" applyFill="1" applyAlignment="1" applyProtection="1">
      <alignment horizontal="left" vertical="top"/>
    </xf>
    <xf numFmtId="37" fontId="11" fillId="2" borderId="0" xfId="17" applyNumberFormat="1" applyFont="1" applyFill="1" applyAlignment="1" applyProtection="1">
      <alignment horizontal="right"/>
    </xf>
    <xf numFmtId="0" fontId="11" fillId="2" borderId="0" xfId="17" applyFont="1" applyFill="1" applyAlignment="1" applyProtection="1">
      <alignment horizontal="left" wrapText="1"/>
    </xf>
    <xf numFmtId="165" fontId="11" fillId="2" borderId="0" xfId="17" applyNumberFormat="1" applyFont="1" applyFill="1" applyAlignment="1" applyProtection="1">
      <alignment horizontal="right"/>
    </xf>
    <xf numFmtId="0" fontId="4" fillId="0" borderId="2" xfId="17" applyFont="1" applyFill="1" applyBorder="1" applyAlignment="1" applyProtection="1">
      <alignment horizontal="left"/>
    </xf>
    <xf numFmtId="0" fontId="10" fillId="0" borderId="4" xfId="17" applyFont="1" applyFill="1" applyBorder="1" applyAlignment="1" applyProtection="1">
      <alignment horizontal="center"/>
    </xf>
    <xf numFmtId="165" fontId="10" fillId="0" borderId="4" xfId="17" applyNumberFormat="1" applyFont="1" applyFill="1" applyBorder="1" applyAlignment="1" applyProtection="1">
      <alignment horizontal="right"/>
    </xf>
    <xf numFmtId="39" fontId="9" fillId="0" borderId="0" xfId="17" applyNumberFormat="1" applyFont="1" applyFill="1" applyBorder="1" applyAlignment="1" applyProtection="1">
      <alignment horizontal="center"/>
    </xf>
    <xf numFmtId="37" fontId="4" fillId="0" borderId="0" xfId="17" applyNumberFormat="1" applyFont="1" applyFill="1" applyBorder="1" applyAlignment="1" applyProtection="1">
      <alignment horizontal="center"/>
    </xf>
    <xf numFmtId="0" fontId="4" fillId="0" borderId="0" xfId="17" applyFont="1" applyFill="1" applyBorder="1" applyAlignment="1" applyProtection="1">
      <alignment horizontal="left"/>
    </xf>
    <xf numFmtId="0" fontId="10" fillId="0" borderId="0" xfId="17" applyFont="1" applyFill="1" applyBorder="1" applyAlignment="1" applyProtection="1">
      <alignment horizontal="center"/>
    </xf>
    <xf numFmtId="165" fontId="10" fillId="0" borderId="0" xfId="17" applyNumberFormat="1" applyFont="1" applyFill="1" applyBorder="1" applyAlignment="1" applyProtection="1">
      <alignment horizontal="right"/>
    </xf>
    <xf numFmtId="39" fontId="5" fillId="0" borderId="0" xfId="17" applyNumberFormat="1" applyFont="1" applyFill="1" applyBorder="1" applyAlignment="1" applyProtection="1">
      <alignment horizontal="right"/>
    </xf>
    <xf numFmtId="39" fontId="4" fillId="0" borderId="0" xfId="17" applyNumberFormat="1" applyFont="1" applyFill="1" applyBorder="1" applyAlignment="1" applyProtection="1">
      <alignment horizontal="right"/>
    </xf>
    <xf numFmtId="0" fontId="13" fillId="2" borderId="0" xfId="2" applyFont="1" applyFill="1" applyAlignment="1" applyProtection="1">
      <alignment vertical="center"/>
    </xf>
    <xf numFmtId="49" fontId="13" fillId="2" borderId="0" xfId="2" applyNumberFormat="1" applyFont="1" applyFill="1" applyAlignment="1" applyProtection="1">
      <alignment vertical="center"/>
    </xf>
    <xf numFmtId="39" fontId="5" fillId="2" borderId="0" xfId="17" applyNumberFormat="1" applyFont="1" applyFill="1" applyBorder="1" applyAlignment="1" applyProtection="1">
      <alignment horizontal="center"/>
    </xf>
    <xf numFmtId="39" fontId="5" fillId="2" borderId="0" xfId="17" applyNumberFormat="1" applyFont="1" applyFill="1" applyBorder="1" applyAlignment="1" applyProtection="1">
      <alignment horizontal="right"/>
    </xf>
    <xf numFmtId="0" fontId="13" fillId="2" borderId="0" xfId="2" applyFont="1" applyFill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</xf>
    <xf numFmtId="4" fontId="4" fillId="2" borderId="0" xfId="17" applyNumberFormat="1" applyFont="1" applyFill="1" applyAlignment="1" applyProtection="1">
      <alignment horizontal="right"/>
    </xf>
    <xf numFmtId="4" fontId="11" fillId="2" borderId="0" xfId="17" applyNumberFormat="1" applyFont="1" applyFill="1" applyAlignment="1" applyProtection="1">
      <alignment horizontal="right"/>
    </xf>
    <xf numFmtId="4" fontId="5" fillId="0" borderId="4" xfId="17" applyNumberFormat="1" applyFont="1" applyFill="1" applyBorder="1" applyAlignment="1" applyProtection="1">
      <alignment horizontal="right"/>
    </xf>
    <xf numFmtId="49" fontId="5" fillId="0" borderId="3" xfId="17" applyNumberFormat="1" applyFont="1" applyFill="1" applyBorder="1" applyAlignment="1" applyProtection="1">
      <alignment horizontal="left" wrapText="1"/>
    </xf>
    <xf numFmtId="0" fontId="5" fillId="0" borderId="3" xfId="17" applyFont="1" applyFill="1" applyBorder="1" applyAlignment="1" applyProtection="1">
      <alignment horizontal="left" wrapText="1"/>
    </xf>
    <xf numFmtId="37" fontId="5" fillId="0" borderId="3" xfId="17" applyNumberFormat="1" applyFont="1" applyFill="1" applyBorder="1" applyAlignment="1" applyProtection="1">
      <alignment horizontal="right"/>
    </xf>
    <xf numFmtId="0" fontId="4" fillId="0" borderId="3" xfId="17" applyFont="1" applyFill="1" applyBorder="1" applyAlignment="1" applyProtection="1">
      <alignment horizontal="left" wrapText="1"/>
    </xf>
    <xf numFmtId="2" fontId="10" fillId="0" borderId="3" xfId="17" applyNumberFormat="1" applyFont="1" applyFill="1" applyBorder="1" applyAlignment="1" applyProtection="1">
      <alignment horizontal="right" wrapText="1"/>
    </xf>
    <xf numFmtId="4" fontId="23" fillId="0" borderId="3" xfId="17" applyNumberFormat="1" applyFont="1" applyFill="1" applyBorder="1" applyAlignment="1" applyProtection="1">
      <alignment horizontal="right"/>
    </xf>
    <xf numFmtId="0" fontId="2" fillId="0" borderId="0" xfId="13" applyFont="1" applyAlignment="1" applyProtection="1">
      <alignment horizontal="left"/>
    </xf>
    <xf numFmtId="0" fontId="25" fillId="0" borderId="0" xfId="101" applyAlignment="1" applyProtection="1"/>
    <xf numFmtId="0" fontId="25" fillId="0" borderId="0" xfId="101" applyFill="1" applyAlignment="1" applyProtection="1"/>
    <xf numFmtId="0" fontId="44" fillId="0" borderId="0" xfId="101" applyFont="1" applyAlignment="1" applyProtection="1"/>
    <xf numFmtId="39" fontId="54" fillId="0" borderId="0" xfId="41" applyNumberFormat="1" applyFont="1" applyFill="1" applyAlignment="1" applyProtection="1">
      <alignment vertical="center"/>
    </xf>
    <xf numFmtId="0" fontId="55" fillId="0" borderId="0" xfId="41" applyFont="1" applyFill="1" applyAlignment="1" applyProtection="1">
      <alignment vertical="center"/>
    </xf>
    <xf numFmtId="6" fontId="38" fillId="0" borderId="0" xfId="101" applyNumberFormat="1" applyFont="1" applyAlignment="1" applyProtection="1"/>
    <xf numFmtId="0" fontId="48" fillId="0" borderId="0" xfId="101" applyFont="1" applyAlignment="1" applyProtection="1"/>
    <xf numFmtId="0" fontId="48" fillId="0" borderId="0" xfId="101" applyFont="1" applyAlignment="1" applyProtection="1">
      <alignment vertical="center"/>
    </xf>
    <xf numFmtId="4" fontId="49" fillId="0" borderId="0" xfId="41" applyNumberFormat="1" applyFont="1" applyFill="1" applyAlignment="1" applyProtection="1">
      <alignment vertical="center"/>
    </xf>
    <xf numFmtId="0" fontId="4" fillId="0" borderId="0" xfId="17" applyFont="1" applyFill="1" applyAlignment="1" applyProtection="1">
      <alignment horizontal="left" wrapText="1"/>
    </xf>
    <xf numFmtId="0" fontId="13" fillId="0" borderId="0" xfId="2" applyFont="1" applyFill="1" applyAlignment="1" applyProtection="1">
      <alignment vertical="center" wrapText="1"/>
    </xf>
    <xf numFmtId="0" fontId="0" fillId="0" borderId="0" xfId="0" applyFill="1" applyProtection="1"/>
    <xf numFmtId="0" fontId="0" fillId="0" borderId="0" xfId="0" applyProtection="1"/>
    <xf numFmtId="0" fontId="19" fillId="0" borderId="0" xfId="17" applyFill="1" applyProtection="1"/>
    <xf numFmtId="0" fontId="19" fillId="0" borderId="0" xfId="17" applyProtection="1"/>
    <xf numFmtId="4" fontId="4" fillId="2" borderId="0" xfId="1" applyNumberFormat="1" applyFont="1" applyFill="1" applyAlignment="1" applyProtection="1">
      <alignment horizontal="right"/>
    </xf>
    <xf numFmtId="37" fontId="5" fillId="0" borderId="3" xfId="6" applyNumberFormat="1" applyFont="1" applyBorder="1" applyAlignment="1" applyProtection="1">
      <alignment horizontal="right"/>
    </xf>
    <xf numFmtId="0" fontId="5" fillId="0" borderId="3" xfId="6" applyFont="1" applyBorder="1" applyAlignment="1" applyProtection="1">
      <alignment horizontal="left" wrapText="1"/>
    </xf>
    <xf numFmtId="0" fontId="4" fillId="0" borderId="3" xfId="6" applyFont="1" applyBorder="1" applyAlignment="1" applyProtection="1">
      <alignment horizontal="left" wrapText="1"/>
    </xf>
    <xf numFmtId="2" fontId="4" fillId="0" borderId="3" xfId="6" applyNumberFormat="1" applyFont="1" applyBorder="1" applyAlignment="1" applyProtection="1">
      <alignment horizontal="right"/>
    </xf>
    <xf numFmtId="39" fontId="4" fillId="0" borderId="3" xfId="6" applyNumberFormat="1" applyFont="1" applyBorder="1" applyAlignment="1" applyProtection="1">
      <alignment horizontal="right"/>
    </xf>
    <xf numFmtId="39" fontId="5" fillId="0" borderId="3" xfId="6" applyNumberFormat="1" applyFont="1" applyBorder="1" applyAlignment="1" applyProtection="1">
      <alignment horizontal="center"/>
    </xf>
    <xf numFmtId="0" fontId="12" fillId="0" borderId="0" xfId="6" applyProtection="1"/>
    <xf numFmtId="37" fontId="5" fillId="0" borderId="8" xfId="0" applyNumberFormat="1" applyFont="1" applyFill="1" applyBorder="1" applyAlignment="1" applyProtection="1">
      <alignment horizontal="right"/>
    </xf>
    <xf numFmtId="0" fontId="5" fillId="0" borderId="3" xfId="6" applyFont="1" applyFill="1" applyBorder="1" applyAlignment="1" applyProtection="1">
      <alignment horizontal="left" wrapText="1"/>
    </xf>
    <xf numFmtId="0" fontId="5" fillId="0" borderId="8" xfId="0" applyFont="1" applyFill="1" applyBorder="1" applyAlignment="1" applyProtection="1">
      <alignment horizontal="left" wrapText="1"/>
    </xf>
    <xf numFmtId="2" fontId="5" fillId="0" borderId="8" xfId="0" applyNumberFormat="1" applyFont="1" applyFill="1" applyBorder="1" applyAlignment="1" applyProtection="1">
      <alignment horizontal="right"/>
    </xf>
    <xf numFmtId="39" fontId="5" fillId="0" borderId="8" xfId="0" applyNumberFormat="1" applyFont="1" applyFill="1" applyBorder="1" applyAlignment="1" applyProtection="1">
      <alignment horizontal="right"/>
    </xf>
    <xf numFmtId="39" fontId="5" fillId="0" borderId="8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 vertical="top"/>
    </xf>
    <xf numFmtId="37" fontId="5" fillId="0" borderId="3" xfId="101" applyNumberFormat="1" applyFont="1" applyFill="1" applyBorder="1" applyAlignment="1" applyProtection="1">
      <alignment horizontal="right"/>
    </xf>
    <xf numFmtId="0" fontId="5" fillId="0" borderId="3" xfId="101" applyFont="1" applyFill="1" applyBorder="1" applyAlignment="1" applyProtection="1">
      <alignment horizontal="left" wrapText="1"/>
    </xf>
    <xf numFmtId="0" fontId="8" fillId="0" borderId="3" xfId="101" applyFont="1" applyFill="1" applyBorder="1" applyAlignment="1" applyProtection="1">
      <alignment horizontal="left" wrapText="1"/>
    </xf>
    <xf numFmtId="2" fontId="8" fillId="0" borderId="3" xfId="101" applyNumberFormat="1" applyFont="1" applyFill="1" applyBorder="1" applyAlignment="1" applyProtection="1">
      <alignment horizontal="right"/>
    </xf>
    <xf numFmtId="39" fontId="5" fillId="0" borderId="3" xfId="101" applyNumberFormat="1" applyFont="1" applyFill="1" applyBorder="1" applyAlignment="1" applyProtection="1">
      <alignment horizontal="right"/>
    </xf>
    <xf numFmtId="0" fontId="38" fillId="0" borderId="3" xfId="101" applyFont="1" applyFill="1" applyBorder="1" applyAlignment="1" applyProtection="1">
      <alignment horizontal="center" vertical="center"/>
    </xf>
    <xf numFmtId="37" fontId="5" fillId="0" borderId="3" xfId="6" applyNumberFormat="1" applyFont="1" applyFill="1" applyBorder="1" applyAlignment="1" applyProtection="1">
      <alignment horizontal="right"/>
    </xf>
    <xf numFmtId="0" fontId="7" fillId="0" borderId="3" xfId="6" applyFont="1" applyFill="1" applyBorder="1" applyAlignment="1" applyProtection="1">
      <alignment horizontal="left" wrapText="1"/>
    </xf>
    <xf numFmtId="2" fontId="7" fillId="0" borderId="3" xfId="6" applyNumberFormat="1" applyFont="1" applyFill="1" applyBorder="1" applyAlignment="1" applyProtection="1">
      <alignment horizontal="right"/>
    </xf>
    <xf numFmtId="39" fontId="7" fillId="0" borderId="3" xfId="6" applyNumberFormat="1" applyFont="1" applyFill="1" applyBorder="1" applyAlignment="1" applyProtection="1">
      <alignment horizontal="right"/>
    </xf>
    <xf numFmtId="39" fontId="5" fillId="0" borderId="3" xfId="6" applyNumberFormat="1" applyFont="1" applyFill="1" applyBorder="1" applyAlignment="1" applyProtection="1">
      <alignment horizontal="center"/>
    </xf>
    <xf numFmtId="1" fontId="5" fillId="0" borderId="3" xfId="107" applyNumberFormat="1" applyFont="1" applyFill="1" applyBorder="1" applyAlignment="1" applyProtection="1">
      <alignment horizontal="right"/>
    </xf>
    <xf numFmtId="49" fontId="10" fillId="0" borderId="3" xfId="0" applyNumberFormat="1" applyFont="1" applyFill="1" applyBorder="1" applyAlignment="1" applyProtection="1">
      <alignment horizontal="left" wrapText="1"/>
    </xf>
    <xf numFmtId="0" fontId="10" fillId="0" borderId="3" xfId="0" applyFont="1" applyFill="1" applyBorder="1" applyAlignment="1" applyProtection="1">
      <alignment horizontal="left" wrapText="1"/>
    </xf>
    <xf numFmtId="0" fontId="7" fillId="0" borderId="3" xfId="97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wrapText="1"/>
    </xf>
    <xf numFmtId="2" fontId="7" fillId="0" borderId="3" xfId="0" applyNumberFormat="1" applyFont="1" applyFill="1" applyBorder="1" applyAlignment="1" applyProtection="1">
      <alignment horizontal="right" wrapText="1"/>
    </xf>
    <xf numFmtId="4" fontId="5" fillId="0" borderId="3" xfId="0" applyNumberFormat="1" applyFont="1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left" vertical="top"/>
    </xf>
    <xf numFmtId="0" fontId="35" fillId="0" borderId="0" xfId="0" applyFont="1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1" fontId="5" fillId="0" borderId="3" xfId="0" applyNumberFormat="1" applyFont="1" applyFill="1" applyBorder="1" applyAlignment="1" applyProtection="1">
      <alignment horizontal="right"/>
    </xf>
    <xf numFmtId="0" fontId="5" fillId="0" borderId="3" xfId="0" applyFont="1" applyFill="1" applyBorder="1" applyAlignment="1" applyProtection="1">
      <alignment horizontal="left" wrapText="1"/>
    </xf>
    <xf numFmtId="2" fontId="5" fillId="0" borderId="3" xfId="0" applyNumberFormat="1" applyFont="1" applyFill="1" applyBorder="1" applyAlignment="1" applyProtection="1">
      <alignment horizontal="right"/>
    </xf>
    <xf numFmtId="39" fontId="5" fillId="0" borderId="3" xfId="0" applyNumberFormat="1" applyFont="1" applyFill="1" applyBorder="1" applyAlignment="1" applyProtection="1">
      <alignment horizontal="right"/>
    </xf>
    <xf numFmtId="39" fontId="5" fillId="0" borderId="3" xfId="0" applyNumberFormat="1" applyFont="1" applyFill="1" applyBorder="1" applyAlignment="1" applyProtection="1">
      <alignment horizontal="center"/>
    </xf>
    <xf numFmtId="0" fontId="56" fillId="0" borderId="0" xfId="23" applyFont="1" applyAlignment="1" applyProtection="1">
      <alignment horizontal="right" vertical="center"/>
    </xf>
    <xf numFmtId="0" fontId="57" fillId="0" borderId="0" xfId="23" applyFont="1" applyAlignment="1" applyProtection="1">
      <alignment horizontal="left" vertical="center"/>
    </xf>
    <xf numFmtId="0" fontId="25" fillId="0" borderId="0" xfId="23" applyAlignment="1" applyProtection="1">
      <alignment horizontal="left" vertical="top"/>
    </xf>
    <xf numFmtId="0" fontId="0" fillId="0" borderId="0" xfId="0" applyAlignment="1" applyProtection="1">
      <alignment vertical="top"/>
    </xf>
    <xf numFmtId="37" fontId="23" fillId="0" borderId="3" xfId="0" applyNumberFormat="1" applyFont="1" applyFill="1" applyBorder="1" applyAlignment="1" applyProtection="1">
      <alignment horizontal="right"/>
    </xf>
    <xf numFmtId="0" fontId="23" fillId="0" borderId="3" xfId="0" applyFont="1" applyFill="1" applyBorder="1" applyAlignment="1" applyProtection="1">
      <alignment horizontal="left" wrapText="1"/>
    </xf>
    <xf numFmtId="39" fontId="7" fillId="0" borderId="3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 vertical="top"/>
    </xf>
    <xf numFmtId="0" fontId="24" fillId="0" borderId="0" xfId="0" applyFont="1" applyAlignment="1" applyProtection="1">
      <alignment horizontal="left" vertical="top"/>
    </xf>
    <xf numFmtId="39" fontId="23" fillId="0" borderId="3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58" fillId="0" borderId="0" xfId="0" applyFont="1" applyAlignment="1" applyProtection="1">
      <alignment horizontal="left" vertical="center"/>
    </xf>
    <xf numFmtId="37" fontId="5" fillId="0" borderId="3" xfId="0" applyNumberFormat="1" applyFont="1" applyFill="1" applyBorder="1" applyAlignment="1" applyProtection="1">
      <alignment horizontal="right"/>
    </xf>
    <xf numFmtId="2" fontId="7" fillId="0" borderId="3" xfId="0" applyNumberFormat="1" applyFont="1" applyFill="1" applyBorder="1" applyAlignment="1" applyProtection="1">
      <alignment horizontal="right"/>
    </xf>
    <xf numFmtId="0" fontId="45" fillId="0" borderId="0" xfId="42" applyFont="1" applyFill="1" applyAlignment="1" applyProtection="1">
      <alignment horizontal="center" vertical="center"/>
    </xf>
    <xf numFmtId="0" fontId="37" fillId="0" borderId="0" xfId="0" applyFont="1" applyAlignment="1" applyProtection="1">
      <alignment horizontal="left" vertical="top"/>
    </xf>
    <xf numFmtId="0" fontId="45" fillId="0" borderId="0" xfId="42" applyFont="1" applyFill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wrapText="1"/>
    </xf>
    <xf numFmtId="0" fontId="44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left" vertical="center"/>
    </xf>
    <xf numFmtId="0" fontId="24" fillId="4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horizontal="right" vertical="center"/>
    </xf>
    <xf numFmtId="0" fontId="42" fillId="4" borderId="0" xfId="108" applyFill="1" applyAlignment="1" applyProtection="1">
      <alignment horizontal="left" vertical="top"/>
    </xf>
    <xf numFmtId="0" fontId="58" fillId="4" borderId="0" xfId="0" applyFont="1" applyFill="1" applyAlignment="1" applyProtection="1">
      <alignment horizontal="left" vertical="top"/>
    </xf>
    <xf numFmtId="37" fontId="23" fillId="0" borderId="0" xfId="0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60" fillId="0" borderId="0" xfId="6" applyFont="1" applyProtection="1"/>
    <xf numFmtId="37" fontId="10" fillId="0" borderId="3" xfId="0" applyNumberFormat="1" applyFont="1" applyFill="1" applyBorder="1" applyAlignment="1" applyProtection="1">
      <alignment horizontal="right"/>
    </xf>
    <xf numFmtId="39" fontId="10" fillId="0" borderId="3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left" vertical="top"/>
    </xf>
    <xf numFmtId="0" fontId="1" fillId="2" borderId="0" xfId="0" applyFont="1" applyFill="1" applyAlignment="1" applyProtection="1">
      <alignment horizontal="left" vertical="top"/>
    </xf>
    <xf numFmtId="0" fontId="48" fillId="0" borderId="0" xfId="0" applyFont="1" applyAlignment="1" applyProtection="1">
      <alignment horizontal="left" vertical="top"/>
    </xf>
    <xf numFmtId="37" fontId="10" fillId="0" borderId="0" xfId="0" applyNumberFormat="1" applyFont="1" applyAlignment="1" applyProtection="1">
      <alignment horizontal="right"/>
    </xf>
    <xf numFmtId="0" fontId="10" fillId="0" borderId="3" xfId="0" applyFont="1" applyBorder="1" applyAlignment="1" applyProtection="1">
      <alignment horizontal="left" wrapText="1"/>
    </xf>
    <xf numFmtId="0" fontId="7" fillId="0" borderId="0" xfId="0" applyFont="1" applyAlignment="1" applyProtection="1">
      <alignment horizontal="left" wrapText="1"/>
    </xf>
    <xf numFmtId="2" fontId="7" fillId="0" borderId="3" xfId="0" applyNumberFormat="1" applyFont="1" applyBorder="1" applyAlignment="1" applyProtection="1">
      <alignment horizontal="right"/>
    </xf>
    <xf numFmtId="39" fontId="10" fillId="0" borderId="3" xfId="0" applyNumberFormat="1" applyFont="1" applyBorder="1" applyAlignment="1" applyProtection="1">
      <alignment horizontal="right"/>
    </xf>
    <xf numFmtId="39" fontId="5" fillId="0" borderId="3" xfId="0" applyNumberFormat="1" applyFont="1" applyBorder="1" applyAlignment="1" applyProtection="1">
      <alignment horizontal="right"/>
    </xf>
    <xf numFmtId="0" fontId="5" fillId="0" borderId="8" xfId="0" applyFont="1" applyBorder="1" applyAlignment="1" applyProtection="1">
      <alignment horizontal="left" wrapText="1"/>
    </xf>
    <xf numFmtId="2" fontId="5" fillId="0" borderId="8" xfId="0" applyNumberFormat="1" applyFont="1" applyBorder="1" applyAlignment="1" applyProtection="1">
      <alignment horizontal="right"/>
    </xf>
    <xf numFmtId="39" fontId="5" fillId="0" borderId="8" xfId="0" applyNumberFormat="1" applyFont="1" applyBorder="1" applyAlignment="1" applyProtection="1">
      <alignment horizontal="right"/>
    </xf>
    <xf numFmtId="37" fontId="5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7" fillId="0" borderId="3" xfId="0" applyFont="1" applyBorder="1" applyAlignment="1" applyProtection="1">
      <alignment horizontal="left" wrapText="1"/>
    </xf>
    <xf numFmtId="0" fontId="37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/>
    </xf>
    <xf numFmtId="0" fontId="24" fillId="2" borderId="0" xfId="0" applyFont="1" applyFill="1" applyAlignment="1" applyProtection="1">
      <alignment horizontal="left"/>
    </xf>
    <xf numFmtId="2" fontId="5" fillId="0" borderId="3" xfId="6" applyNumberFormat="1" applyFont="1" applyFill="1" applyBorder="1" applyAlignment="1" applyProtection="1">
      <alignment horizontal="right"/>
    </xf>
    <xf numFmtId="0" fontId="7" fillId="0" borderId="3" xfId="0" applyFont="1" applyFill="1" applyBorder="1" applyAlignment="1" applyProtection="1">
      <alignment horizontal="left" vertical="center" wrapText="1"/>
    </xf>
    <xf numFmtId="2" fontId="5" fillId="0" borderId="3" xfId="101" applyNumberFormat="1" applyFont="1" applyFill="1" applyBorder="1" applyAlignment="1" applyProtection="1">
      <alignment horizontal="right"/>
    </xf>
    <xf numFmtId="39" fontId="5" fillId="0" borderId="3" xfId="101" applyNumberFormat="1" applyFont="1" applyFill="1" applyBorder="1" applyAlignment="1" applyProtection="1">
      <alignment horizontal="center"/>
    </xf>
    <xf numFmtId="0" fontId="51" fillId="0" borderId="0" xfId="0" applyFont="1" applyAlignment="1" applyProtection="1">
      <alignment horizontal="left" vertical="center"/>
    </xf>
    <xf numFmtId="39" fontId="5" fillId="0" borderId="3" xfId="6" applyNumberFormat="1" applyFont="1" applyFill="1" applyBorder="1" applyAlignment="1" applyProtection="1">
      <alignment horizontal="right"/>
    </xf>
    <xf numFmtId="0" fontId="12" fillId="0" borderId="0" xfId="6" applyFill="1" applyProtection="1"/>
    <xf numFmtId="4" fontId="4" fillId="0" borderId="3" xfId="0" applyNumberFormat="1" applyFont="1" applyFill="1" applyBorder="1" applyAlignment="1" applyProtection="1">
      <alignment horizontal="right"/>
    </xf>
    <xf numFmtId="0" fontId="24" fillId="0" borderId="3" xfId="17" applyFont="1" applyFill="1" applyBorder="1" applyAlignment="1" applyProtection="1">
      <alignment horizontal="left" vertical="top"/>
    </xf>
    <xf numFmtId="0" fontId="24" fillId="0" borderId="0" xfId="17" applyFont="1" applyAlignment="1" applyProtection="1">
      <alignment horizontal="left" vertical="top"/>
    </xf>
    <xf numFmtId="0" fontId="24" fillId="0" borderId="0" xfId="17" applyFont="1" applyFill="1" applyAlignment="1" applyProtection="1">
      <alignment horizontal="left" vertical="top"/>
    </xf>
    <xf numFmtId="0" fontId="24" fillId="2" borderId="0" xfId="17" applyFont="1" applyFill="1" applyAlignment="1" applyProtection="1">
      <alignment horizontal="left" vertical="top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top"/>
    </xf>
    <xf numFmtId="0" fontId="52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38" fillId="0" borderId="3" xfId="101" applyFont="1" applyFill="1" applyBorder="1" applyAlignment="1" applyProtection="1">
      <alignment horizontal="right" vertical="center"/>
    </xf>
    <xf numFmtId="0" fontId="43" fillId="0" borderId="0" xfId="0" applyFont="1" applyAlignment="1" applyProtection="1">
      <alignment horizontal="right" vertical="center"/>
    </xf>
    <xf numFmtId="0" fontId="39" fillId="0" borderId="0" xfId="0" applyFont="1" applyAlignment="1" applyProtection="1">
      <alignment horizontal="right" vertical="center"/>
    </xf>
    <xf numFmtId="0" fontId="23" fillId="0" borderId="3" xfId="17" applyFont="1" applyFill="1" applyBorder="1" applyAlignment="1" applyProtection="1">
      <alignment horizontal="left" wrapText="1"/>
    </xf>
    <xf numFmtId="0" fontId="7" fillId="0" borderId="3" xfId="17" applyFont="1" applyFill="1" applyBorder="1" applyAlignment="1" applyProtection="1">
      <alignment horizontal="left" wrapText="1"/>
    </xf>
    <xf numFmtId="2" fontId="7" fillId="0" borderId="3" xfId="17" applyNumberFormat="1" applyFont="1" applyFill="1" applyBorder="1" applyAlignment="1" applyProtection="1">
      <alignment horizontal="right"/>
    </xf>
    <xf numFmtId="2" fontId="23" fillId="0" borderId="3" xfId="17" applyNumberFormat="1" applyFont="1" applyFill="1" applyBorder="1" applyAlignment="1" applyProtection="1">
      <alignment horizontal="right"/>
    </xf>
    <xf numFmtId="0" fontId="1" fillId="0" borderId="3" xfId="17" applyFont="1" applyFill="1" applyBorder="1" applyAlignment="1" applyProtection="1">
      <alignment horizontal="center" vertical="top"/>
    </xf>
    <xf numFmtId="0" fontId="19" fillId="0" borderId="0" xfId="17" applyAlignment="1" applyProtection="1">
      <alignment vertical="top"/>
    </xf>
    <xf numFmtId="0" fontId="19" fillId="0" borderId="0" xfId="17" applyFill="1" applyAlignment="1" applyProtection="1">
      <alignment vertical="top"/>
    </xf>
    <xf numFmtId="0" fontId="1" fillId="0" borderId="3" xfId="0" applyFont="1" applyFill="1" applyBorder="1" applyAlignment="1" applyProtection="1">
      <alignment horizontal="right" vertical="top"/>
    </xf>
    <xf numFmtId="0" fontId="8" fillId="0" borderId="3" xfId="0" applyFont="1" applyFill="1" applyBorder="1" applyAlignment="1" applyProtection="1">
      <alignment horizontal="left" wrapText="1"/>
    </xf>
    <xf numFmtId="0" fontId="58" fillId="0" borderId="0" xfId="0" applyFont="1" applyAlignment="1" applyProtection="1">
      <alignment horizontal="left" vertical="top"/>
    </xf>
    <xf numFmtId="0" fontId="1" fillId="0" borderId="0" xfId="1" applyAlignment="1" applyProtection="1">
      <alignment horizontal="left" vertical="top"/>
    </xf>
    <xf numFmtId="39" fontId="5" fillId="0" borderId="3" xfId="17" applyNumberFormat="1" applyFont="1" applyFill="1" applyBorder="1" applyAlignment="1" applyProtection="1">
      <alignment horizontal="center"/>
    </xf>
    <xf numFmtId="0" fontId="47" fillId="0" borderId="0" xfId="0" applyFont="1" applyFill="1" applyAlignment="1" applyProtection="1">
      <alignment horizontal="left" vertical="center"/>
    </xf>
    <xf numFmtId="0" fontId="41" fillId="0" borderId="0" xfId="17" applyFont="1" applyFill="1" applyAlignment="1" applyProtection="1">
      <alignment vertical="top"/>
    </xf>
    <xf numFmtId="0" fontId="41" fillId="0" borderId="0" xfId="17" applyFont="1" applyFill="1" applyAlignment="1" applyProtection="1">
      <alignment vertical="center"/>
    </xf>
    <xf numFmtId="0" fontId="1" fillId="0" borderId="0" xfId="1" applyFill="1" applyAlignment="1" applyProtection="1">
      <alignment horizontal="left" vertical="top"/>
    </xf>
    <xf numFmtId="0" fontId="40" fillId="0" borderId="0" xfId="0" applyFont="1" applyAlignment="1" applyProtection="1">
      <alignment horizontal="left" vertical="center"/>
    </xf>
    <xf numFmtId="0" fontId="45" fillId="0" borderId="0" xfId="0" applyFont="1" applyFill="1" applyAlignment="1" applyProtection="1">
      <alignment horizontal="left" vertical="center"/>
    </xf>
    <xf numFmtId="39" fontId="53" fillId="0" borderId="3" xfId="17" applyNumberFormat="1" applyFont="1" applyFill="1" applyBorder="1" applyAlignment="1" applyProtection="1">
      <alignment horizontal="right" vertical="center"/>
    </xf>
    <xf numFmtId="0" fontId="50" fillId="0" borderId="0" xfId="17" applyFont="1" applyFill="1" applyAlignment="1" applyProtection="1">
      <alignment horizontal="left" vertical="center"/>
    </xf>
    <xf numFmtId="0" fontId="20" fillId="0" borderId="0" xfId="17" applyFont="1" applyFill="1" applyAlignment="1" applyProtection="1">
      <alignment horizontal="left" vertical="top"/>
    </xf>
    <xf numFmtId="0" fontId="20" fillId="0" borderId="0" xfId="17" applyFont="1" applyAlignment="1" applyProtection="1">
      <alignment horizontal="left" vertical="top"/>
    </xf>
    <xf numFmtId="2" fontId="5" fillId="0" borderId="3" xfId="17" applyNumberFormat="1" applyFont="1" applyFill="1" applyBorder="1" applyAlignment="1" applyProtection="1">
      <alignment horizontal="right"/>
    </xf>
    <xf numFmtId="0" fontId="41" fillId="0" borderId="0" xfId="17" applyFont="1" applyAlignment="1" applyProtection="1">
      <alignment vertical="center"/>
    </xf>
    <xf numFmtId="2" fontId="8" fillId="0" borderId="3" xfId="0" applyNumberFormat="1" applyFont="1" applyFill="1" applyBorder="1" applyAlignment="1" applyProtection="1">
      <alignment horizontal="right"/>
    </xf>
    <xf numFmtId="0" fontId="1" fillId="0" borderId="3" xfId="17" applyFont="1" applyFill="1" applyBorder="1" applyAlignment="1" applyProtection="1">
      <alignment horizontal="left" vertical="top"/>
    </xf>
    <xf numFmtId="2" fontId="0" fillId="0" borderId="3" xfId="0" applyNumberFormat="1" applyFill="1" applyBorder="1" applyAlignment="1" applyProtection="1">
      <alignment horizontal="right" vertical="top"/>
    </xf>
    <xf numFmtId="0" fontId="59" fillId="0" borderId="0" xfId="6" applyFont="1" applyProtection="1"/>
    <xf numFmtId="4" fontId="11" fillId="0" borderId="0" xfId="0" applyNumberFormat="1" applyFont="1" applyFill="1" applyAlignment="1" applyProtection="1">
      <alignment horizontal="right"/>
    </xf>
    <xf numFmtId="4" fontId="0" fillId="0" borderId="0" xfId="0" applyNumberFormat="1" applyFill="1" applyAlignment="1" applyProtection="1">
      <alignment horizontal="right" vertical="top"/>
    </xf>
    <xf numFmtId="4" fontId="4" fillId="0" borderId="1" xfId="0" applyNumberFormat="1" applyFont="1" applyFill="1" applyBorder="1" applyAlignment="1" applyProtection="1">
      <alignment horizontal="right"/>
    </xf>
    <xf numFmtId="0" fontId="13" fillId="0" borderId="0" xfId="2" applyFont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center" vertical="center" wrapText="1"/>
    </xf>
    <xf numFmtId="0" fontId="1" fillId="0" borderId="0" xfId="17" applyFont="1" applyFill="1" applyAlignment="1" applyProtection="1">
      <alignment vertical="center" wrapText="1"/>
    </xf>
    <xf numFmtId="0" fontId="13" fillId="0" borderId="0" xfId="2" applyFont="1" applyFill="1" applyAlignment="1" applyProtection="1">
      <alignment vertical="center" wrapText="1"/>
    </xf>
    <xf numFmtId="0" fontId="1" fillId="0" borderId="0" xfId="17" applyFont="1" applyFill="1" applyAlignment="1" applyProtection="1">
      <alignment vertical="center" wrapText="1"/>
    </xf>
    <xf numFmtId="0" fontId="4" fillId="0" borderId="0" xfId="1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37" fontId="4" fillId="0" borderId="2" xfId="17" applyNumberFormat="1" applyFont="1" applyFill="1" applyBorder="1" applyAlignment="1" applyProtection="1">
      <alignment horizontal="center"/>
    </xf>
    <xf numFmtId="37" fontId="4" fillId="0" borderId="4" xfId="17" applyNumberFormat="1" applyFont="1" applyFill="1" applyBorder="1" applyAlignment="1" applyProtection="1">
      <alignment horizontal="center"/>
    </xf>
    <xf numFmtId="37" fontId="4" fillId="0" borderId="5" xfId="17" applyNumberFormat="1" applyFont="1" applyFill="1" applyBorder="1" applyAlignment="1" applyProtection="1">
      <alignment horizontal="center"/>
    </xf>
    <xf numFmtId="0" fontId="13" fillId="2" borderId="0" xfId="2" applyFont="1" applyFill="1" applyAlignment="1" applyProtection="1">
      <alignment vertical="center" wrapText="1"/>
    </xf>
    <xf numFmtId="0" fontId="19" fillId="2" borderId="0" xfId="17" applyFill="1" applyAlignment="1" applyProtection="1">
      <alignment vertical="center" wrapText="1"/>
    </xf>
    <xf numFmtId="0" fontId="1" fillId="2" borderId="0" xfId="1" applyFill="1" applyAlignment="1" applyProtection="1">
      <alignment vertical="center" wrapText="1"/>
    </xf>
    <xf numFmtId="0" fontId="1" fillId="2" borderId="0" xfId="17" applyFont="1" applyFill="1" applyAlignment="1" applyProtection="1">
      <alignment vertical="center" wrapText="1"/>
    </xf>
    <xf numFmtId="0" fontId="61" fillId="0" borderId="0" xfId="109" applyFont="1" applyAlignment="1" applyProtection="1">
      <alignment horizontal="left" vertical="center" wrapText="1"/>
    </xf>
    <xf numFmtId="39" fontId="5" fillId="5" borderId="8" xfId="0" applyNumberFormat="1" applyFont="1" applyFill="1" applyBorder="1" applyAlignment="1" applyProtection="1">
      <alignment horizontal="right"/>
      <protection locked="0"/>
    </xf>
    <xf numFmtId="39" fontId="5" fillId="5" borderId="3" xfId="0" applyNumberFormat="1" applyFont="1" applyFill="1" applyBorder="1" applyAlignment="1" applyProtection="1">
      <alignment horizontal="right"/>
      <protection locked="0"/>
    </xf>
    <xf numFmtId="39" fontId="5" fillId="5" borderId="3" xfId="6" applyNumberFormat="1" applyFont="1" applyFill="1" applyBorder="1" applyAlignment="1" applyProtection="1">
      <alignment horizontal="right"/>
      <protection locked="0"/>
    </xf>
    <xf numFmtId="4" fontId="5" fillId="5" borderId="3" xfId="0" applyNumberFormat="1" applyFont="1" applyFill="1" applyBorder="1" applyAlignment="1" applyProtection="1">
      <alignment horizontal="right"/>
      <protection locked="0"/>
    </xf>
  </cellXfs>
  <cellStyles count="110">
    <cellStyle name="1D čísla" xfId="25"/>
    <cellStyle name="2D čísla" xfId="26"/>
    <cellStyle name="3D čísla" xfId="27"/>
    <cellStyle name="Celá čísla" xfId="28"/>
    <cellStyle name="čárky 2" xfId="29"/>
    <cellStyle name="čárky 2 2" xfId="30"/>
    <cellStyle name="čárky 2 2 2" xfId="31"/>
    <cellStyle name="čárky 2 3" xfId="32"/>
    <cellStyle name="čárky 2 3 2" xfId="33"/>
    <cellStyle name="čárky 3" xfId="34"/>
    <cellStyle name="čárky 3 2" xfId="35"/>
    <cellStyle name="čárky 3 2 2" xfId="36"/>
    <cellStyle name="čárky 4" xfId="37"/>
    <cellStyle name="Excel Built-in Normal" xfId="38"/>
    <cellStyle name="Hlavička" xfId="39"/>
    <cellStyle name="Hypertextový odkaz" xfId="108" builtinId="8"/>
    <cellStyle name="Hypertextový odkaz 2" xfId="40"/>
    <cellStyle name="Hypertextový odkaz 3" xfId="41"/>
    <cellStyle name="Hypertextový odkaz 4" xfId="42"/>
    <cellStyle name="Nadpis listu" xfId="43"/>
    <cellStyle name="Normal_Power Voltage Bill 08.06" xfId="4"/>
    <cellStyle name="Normale_Complete_official_price_list_2007CZ" xfId="5"/>
    <cellStyle name="Normální" xfId="0" builtinId="0"/>
    <cellStyle name="Normální 10" xfId="6"/>
    <cellStyle name="Normální 10 2" xfId="44"/>
    <cellStyle name="Normální 11" xfId="45"/>
    <cellStyle name="normální 11 2" xfId="46"/>
    <cellStyle name="Normální 12" xfId="18"/>
    <cellStyle name="Normální 12 2" xfId="47"/>
    <cellStyle name="Normální 12 2 2" xfId="20"/>
    <cellStyle name="Normální 12 2 2 2" xfId="48"/>
    <cellStyle name="Normální 12 2 3" xfId="49"/>
    <cellStyle name="Normální 12 3" xfId="50"/>
    <cellStyle name="Normální 13" xfId="51"/>
    <cellStyle name="normální 13 2" xfId="52"/>
    <cellStyle name="normální 14" xfId="23"/>
    <cellStyle name="normální 15" xfId="53"/>
    <cellStyle name="Normální 15 2" xfId="54"/>
    <cellStyle name="Normální 16" xfId="55"/>
    <cellStyle name="Normální 16 2" xfId="56"/>
    <cellStyle name="Normální 17" xfId="57"/>
    <cellStyle name="Normální 18" xfId="58"/>
    <cellStyle name="Normální 2" xfId="1"/>
    <cellStyle name="normální 2 2" xfId="7"/>
    <cellStyle name="normální 2 2 2" xfId="59"/>
    <cellStyle name="normální 2 2 3" xfId="60"/>
    <cellStyle name="normální 2 2 4" xfId="61"/>
    <cellStyle name="Normální 2 3" xfId="62"/>
    <cellStyle name="Normální 2 3 2" xfId="63"/>
    <cellStyle name="Normální 2 3 3" xfId="64"/>
    <cellStyle name="Normální 2 4" xfId="65"/>
    <cellStyle name="Normální 2 4 2" xfId="66"/>
    <cellStyle name="normální 2 5" xfId="67"/>
    <cellStyle name="normální 2 6" xfId="68"/>
    <cellStyle name="Normální 2 7" xfId="69"/>
    <cellStyle name="normální 2 8" xfId="70"/>
    <cellStyle name="normální 2 8 2" xfId="71"/>
    <cellStyle name="Normální 3" xfId="8"/>
    <cellStyle name="Normální 3 2" xfId="9"/>
    <cellStyle name="Normální 3 2 2" xfId="72"/>
    <cellStyle name="Normální 3 3" xfId="73"/>
    <cellStyle name="Normální 3 3 2" xfId="74"/>
    <cellStyle name="normální 30" xfId="75"/>
    <cellStyle name="Normální 4" xfId="10"/>
    <cellStyle name="Normální 4 10" xfId="76"/>
    <cellStyle name="normální 4 2" xfId="77"/>
    <cellStyle name="Normální 4 3" xfId="78"/>
    <cellStyle name="Normální 4 4" xfId="79"/>
    <cellStyle name="Normální 4 5" xfId="80"/>
    <cellStyle name="Normální 4 6" xfId="81"/>
    <cellStyle name="Normální 4 7" xfId="82"/>
    <cellStyle name="Normální 4 8" xfId="83"/>
    <cellStyle name="Normální 4 9" xfId="84"/>
    <cellStyle name="Normální 5" xfId="11"/>
    <cellStyle name="normální 5 10" xfId="85"/>
    <cellStyle name="normální 5 2" xfId="86"/>
    <cellStyle name="normální 5 3" xfId="87"/>
    <cellStyle name="Normální 57" xfId="88"/>
    <cellStyle name="Normální 6" xfId="12"/>
    <cellStyle name="normální 6 2" xfId="89"/>
    <cellStyle name="normální 6 3" xfId="90"/>
    <cellStyle name="normální 6 4" xfId="91"/>
    <cellStyle name="Normální 7" xfId="13"/>
    <cellStyle name="normální 7 2" xfId="92"/>
    <cellStyle name="normální 7 3" xfId="93"/>
    <cellStyle name="Normální 8" xfId="3"/>
    <cellStyle name="Normální 8 2" xfId="94"/>
    <cellStyle name="Normální 8 2 2" xfId="95"/>
    <cellStyle name="normální 8 3" xfId="96"/>
    <cellStyle name="Normální 8 4" xfId="24"/>
    <cellStyle name="Normální 9" xfId="17"/>
    <cellStyle name="normální 9 2" xfId="97"/>
    <cellStyle name="Normální 9 2 2" xfId="21"/>
    <cellStyle name="normální 9 2 3" xfId="98"/>
    <cellStyle name="Normální 9 2 4" xfId="99"/>
    <cellStyle name="normální 9 3" xfId="100"/>
    <cellStyle name="normální 9 4" xfId="22"/>
    <cellStyle name="normální 9 5" xfId="101"/>
    <cellStyle name="Normální 9 6" xfId="19"/>
    <cellStyle name="normální_2014-02-21 D.1.1. ASR - BP a NS" xfId="107"/>
    <cellStyle name="normální_POL.XLS" xfId="2"/>
    <cellStyle name="normální_POL.XLS 2" xfId="109"/>
    <cellStyle name="Podhlavička" xfId="102"/>
    <cellStyle name="pozice" xfId="103"/>
    <cellStyle name="pozice 2" xfId="104"/>
    <cellStyle name="Poznámka 2" xfId="105"/>
    <cellStyle name="procent 2" xfId="106"/>
    <cellStyle name="Styl 1" xfId="14"/>
    <cellStyle name="Währung" xfId="15"/>
    <cellStyle name="標準_IPS alpha BOQ ME forms detail_Mechanical_El." xfId="16"/>
  </cellStyles>
  <dxfs count="0"/>
  <tableStyles count="0" defaultTableStyle="TableStyleMedium2" defaultPivotStyle="PivotStyleLight16"/>
  <colors>
    <mruColors>
      <color rgb="FF66FF33"/>
      <color rgb="FF00FFCC"/>
      <color rgb="FFFF0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49%20Mesto%20Bilovec\01%20Nastavba%20domu%20c.488\4%20-%20PD\7%20-%20DPS\ROZPOCET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07%20Transformace%20DOZP%20Hlinany\01%20Rekonstrukce%20Teplice\4%20-%20VD\4%20-%20DSP\Rozpocet\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152"/>
  <sheetViews>
    <sheetView tabSelected="1" zoomScaleNormal="100" workbookViewId="0">
      <selection activeCell="G9" activeCellId="11" sqref="G56 G53 G49 G46 G41 G38 G32 G28 G23 G18 G14 G9"/>
    </sheetView>
  </sheetViews>
  <sheetFormatPr defaultRowHeight="15"/>
  <cols>
    <col min="1" max="2" width="4.7109375" style="57" customWidth="1"/>
    <col min="3" max="3" width="14.5703125" style="57" customWidth="1"/>
    <col min="4" max="4" width="63.42578125" style="56" customWidth="1"/>
    <col min="5" max="5" width="7.7109375" style="57" customWidth="1"/>
    <col min="6" max="6" width="9.7109375" style="57" customWidth="1"/>
    <col min="7" max="7" width="11.7109375" style="57" customWidth="1"/>
    <col min="8" max="8" width="15.7109375" style="57" customWidth="1"/>
    <col min="9" max="9" width="16.85546875" style="57" customWidth="1"/>
    <col min="10" max="10" width="13.28515625" style="56" customWidth="1"/>
    <col min="11" max="18" width="9.140625" style="56"/>
    <col min="19" max="19" width="11.85546875" style="56" customWidth="1"/>
    <col min="20" max="123" width="9.140625" style="56"/>
    <col min="124" max="16384" width="9.140625" style="57"/>
  </cols>
  <sheetData>
    <row r="1" spans="1:123" s="4" customFormat="1" ht="20.25" customHeight="1">
      <c r="A1" s="42" t="s">
        <v>172</v>
      </c>
      <c r="B1" s="3"/>
      <c r="C1" s="3"/>
      <c r="D1" s="3"/>
      <c r="E1" s="3"/>
      <c r="F1" s="3"/>
      <c r="G1" s="3"/>
      <c r="H1" s="3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</row>
    <row r="2" spans="1:123" s="55" customFormat="1" ht="15" customHeight="1">
      <c r="A2" s="203" t="s">
        <v>155</v>
      </c>
      <c r="B2" s="204"/>
      <c r="C2" s="204"/>
      <c r="D2" s="204"/>
      <c r="E2" s="204"/>
      <c r="F2" s="204"/>
      <c r="G2" s="204"/>
      <c r="H2" s="204"/>
      <c r="I2" s="20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</row>
    <row r="3" spans="1:123" ht="13.5" customHeight="1">
      <c r="A3" s="7" t="s">
        <v>59</v>
      </c>
      <c r="B3" s="6"/>
      <c r="C3" s="6"/>
      <c r="D3" s="6"/>
      <c r="E3" s="6"/>
      <c r="F3" s="3"/>
      <c r="G3" s="3"/>
      <c r="H3" s="5"/>
      <c r="I3" s="5"/>
    </row>
    <row r="4" spans="1:123" ht="15" customHeight="1">
      <c r="A4" s="6"/>
      <c r="B4" s="6"/>
      <c r="C4" s="6"/>
      <c r="D4" s="8"/>
      <c r="E4" s="6"/>
      <c r="F4" s="6"/>
      <c r="G4" s="3"/>
      <c r="H4" s="3"/>
      <c r="I4" s="4"/>
    </row>
    <row r="5" spans="1:123" ht="22.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</row>
    <row r="6" spans="1:123">
      <c r="A6" s="9" t="s">
        <v>9</v>
      </c>
      <c r="B6" s="9" t="s">
        <v>10</v>
      </c>
      <c r="C6" s="9" t="s">
        <v>22</v>
      </c>
      <c r="D6" s="9" t="s">
        <v>23</v>
      </c>
      <c r="E6" s="9" t="s">
        <v>24</v>
      </c>
      <c r="F6" s="9" t="s">
        <v>25</v>
      </c>
      <c r="G6" s="9" t="s">
        <v>26</v>
      </c>
      <c r="H6" s="9">
        <v>8</v>
      </c>
      <c r="I6" s="9">
        <v>9</v>
      </c>
    </row>
    <row r="7" spans="1:123" s="13" customFormat="1" ht="21" customHeight="1">
      <c r="A7" s="10"/>
      <c r="B7" s="11"/>
      <c r="C7" s="52" t="s">
        <v>170</v>
      </c>
      <c r="D7" s="52" t="s">
        <v>171</v>
      </c>
      <c r="E7" s="52"/>
      <c r="F7" s="12"/>
      <c r="G7" s="33"/>
      <c r="H7" s="58">
        <f>H8+H63+H120</f>
        <v>0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</row>
    <row r="8" spans="1:123" s="65" customFormat="1" ht="13.5" customHeight="1">
      <c r="A8" s="59"/>
      <c r="B8" s="60"/>
      <c r="C8" s="61">
        <v>721</v>
      </c>
      <c r="D8" s="61" t="s">
        <v>27</v>
      </c>
      <c r="E8" s="61"/>
      <c r="F8" s="62"/>
      <c r="G8" s="63"/>
      <c r="H8" s="63">
        <f>SUM(H9:H62)</f>
        <v>0</v>
      </c>
      <c r="I8" s="64"/>
    </row>
    <row r="9" spans="1:123" s="72" customFormat="1" ht="27" customHeight="1">
      <c r="A9" s="66">
        <v>1</v>
      </c>
      <c r="B9" s="67" t="s">
        <v>32</v>
      </c>
      <c r="C9" s="67" t="s">
        <v>99</v>
      </c>
      <c r="D9" s="68" t="s">
        <v>60</v>
      </c>
      <c r="E9" s="68" t="s">
        <v>21</v>
      </c>
      <c r="F9" s="69">
        <f>F12</f>
        <v>1</v>
      </c>
      <c r="G9" s="213"/>
      <c r="H9" s="70">
        <f>F9*G9</f>
        <v>0</v>
      </c>
      <c r="I9" s="71" t="s">
        <v>112</v>
      </c>
    </row>
    <row r="10" spans="1:123" s="43" customFormat="1" ht="27" customHeight="1">
      <c r="A10" s="73"/>
      <c r="B10" s="74"/>
      <c r="C10" s="74"/>
      <c r="D10" s="75" t="s">
        <v>165</v>
      </c>
      <c r="E10" s="74"/>
      <c r="F10" s="76"/>
      <c r="G10" s="77"/>
      <c r="H10" s="77"/>
      <c r="I10" s="78"/>
      <c r="J10" s="48"/>
      <c r="K10" s="49"/>
      <c r="N10" s="49"/>
      <c r="P10" s="49"/>
      <c r="R10" s="49"/>
      <c r="U10" s="49"/>
    </row>
    <row r="11" spans="1:123" s="65" customFormat="1" ht="40.5" customHeight="1">
      <c r="A11" s="79"/>
      <c r="B11" s="67"/>
      <c r="C11" s="80"/>
      <c r="D11" s="80" t="s">
        <v>66</v>
      </c>
      <c r="E11" s="80"/>
      <c r="F11" s="81"/>
      <c r="G11" s="82"/>
      <c r="H11" s="82"/>
      <c r="I11" s="83"/>
    </row>
    <row r="12" spans="1:123" s="43" customFormat="1" ht="13.5" customHeight="1">
      <c r="A12" s="73"/>
      <c r="B12" s="74"/>
      <c r="C12" s="74"/>
      <c r="D12" s="75" t="s">
        <v>92</v>
      </c>
      <c r="E12" s="74"/>
      <c r="F12" s="76">
        <v>1</v>
      </c>
      <c r="G12" s="77"/>
      <c r="H12" s="77"/>
      <c r="I12" s="78"/>
      <c r="J12" s="48"/>
      <c r="K12" s="49"/>
      <c r="N12" s="49"/>
      <c r="P12" s="49"/>
      <c r="R12" s="49"/>
      <c r="U12" s="49"/>
    </row>
    <row r="13" spans="1:123" s="72" customFormat="1" ht="81" customHeight="1">
      <c r="A13" s="84"/>
      <c r="B13" s="85"/>
      <c r="C13" s="86"/>
      <c r="D13" s="87" t="s">
        <v>109</v>
      </c>
      <c r="E13" s="88"/>
      <c r="F13" s="89"/>
      <c r="G13" s="90"/>
      <c r="H13" s="90"/>
      <c r="I13" s="91"/>
      <c r="J13" s="92"/>
      <c r="K13" s="92"/>
      <c r="AV13" s="93"/>
      <c r="AW13" s="93"/>
      <c r="AX13" s="93"/>
      <c r="AY13" s="93"/>
      <c r="AZ13" s="93"/>
      <c r="BA13" s="93"/>
      <c r="BB13" s="93"/>
      <c r="BC13" s="93"/>
    </row>
    <row r="14" spans="1:123" s="72" customFormat="1" ht="13.5" customHeight="1">
      <c r="A14" s="66">
        <v>2</v>
      </c>
      <c r="B14" s="67">
        <v>721</v>
      </c>
      <c r="C14" s="67">
        <v>721174043</v>
      </c>
      <c r="D14" s="68" t="s">
        <v>73</v>
      </c>
      <c r="E14" s="68" t="s">
        <v>12</v>
      </c>
      <c r="F14" s="69">
        <f>SUM(F16)</f>
        <v>3.3000000000000003</v>
      </c>
      <c r="G14" s="213"/>
      <c r="H14" s="70">
        <f>F14*G14</f>
        <v>0</v>
      </c>
      <c r="I14" s="71" t="s">
        <v>116</v>
      </c>
    </row>
    <row r="15" spans="1:123" s="65" customFormat="1" ht="13.5" customHeight="1">
      <c r="A15" s="79"/>
      <c r="B15" s="67"/>
      <c r="C15" s="80"/>
      <c r="D15" s="80" t="s">
        <v>55</v>
      </c>
      <c r="E15" s="80"/>
      <c r="F15" s="81"/>
      <c r="G15" s="82"/>
      <c r="H15" s="82"/>
      <c r="I15" s="83"/>
    </row>
    <row r="16" spans="1:123" s="65" customFormat="1" ht="13.5" customHeight="1">
      <c r="A16" s="79"/>
      <c r="B16" s="67"/>
      <c r="C16" s="80"/>
      <c r="D16" s="80" t="s">
        <v>115</v>
      </c>
      <c r="E16" s="80"/>
      <c r="F16" s="81">
        <f>(3)*1.1</f>
        <v>3.3000000000000003</v>
      </c>
      <c r="G16" s="82"/>
      <c r="H16" s="82"/>
      <c r="I16" s="83"/>
    </row>
    <row r="17" spans="1:20" s="65" customFormat="1" ht="27" customHeight="1">
      <c r="A17" s="79"/>
      <c r="B17" s="67"/>
      <c r="C17" s="80"/>
      <c r="D17" s="80" t="s">
        <v>65</v>
      </c>
      <c r="E17" s="80"/>
      <c r="F17" s="81"/>
      <c r="G17" s="82"/>
      <c r="H17" s="82"/>
      <c r="I17" s="83"/>
    </row>
    <row r="18" spans="1:20" s="72" customFormat="1" ht="13.5" customHeight="1">
      <c r="A18" s="66">
        <v>3</v>
      </c>
      <c r="B18" s="67">
        <v>721</v>
      </c>
      <c r="C18" s="67">
        <v>721175211</v>
      </c>
      <c r="D18" s="68" t="s">
        <v>159</v>
      </c>
      <c r="E18" s="68" t="s">
        <v>12</v>
      </c>
      <c r="F18" s="69">
        <f>SUM(F20)</f>
        <v>3.6850000000000005</v>
      </c>
      <c r="G18" s="213"/>
      <c r="H18" s="70">
        <f>F18*G18</f>
        <v>0</v>
      </c>
      <c r="I18" s="71" t="s">
        <v>116</v>
      </c>
    </row>
    <row r="19" spans="1:20" s="65" customFormat="1" ht="13.5" customHeight="1">
      <c r="A19" s="79"/>
      <c r="B19" s="67"/>
      <c r="C19" s="80"/>
      <c r="D19" s="80" t="s">
        <v>158</v>
      </c>
      <c r="E19" s="80"/>
      <c r="F19" s="81"/>
      <c r="G19" s="82"/>
      <c r="H19" s="82"/>
      <c r="I19" s="83"/>
    </row>
    <row r="20" spans="1:20" s="65" customFormat="1" ht="13.5" customHeight="1">
      <c r="A20" s="79"/>
      <c r="B20" s="67"/>
      <c r="C20" s="80"/>
      <c r="D20" s="80" t="s">
        <v>161</v>
      </c>
      <c r="E20" s="80"/>
      <c r="F20" s="81">
        <f>(1*3.35)*1.1</f>
        <v>3.6850000000000005</v>
      </c>
      <c r="G20" s="82"/>
      <c r="H20" s="82"/>
      <c r="I20" s="83"/>
    </row>
    <row r="21" spans="1:20" s="65" customFormat="1" ht="27" customHeight="1">
      <c r="A21" s="79"/>
      <c r="B21" s="67"/>
      <c r="C21" s="80"/>
      <c r="D21" s="80" t="s">
        <v>65</v>
      </c>
      <c r="E21" s="80"/>
      <c r="F21" s="81"/>
      <c r="G21" s="82"/>
      <c r="H21" s="82"/>
      <c r="I21" s="83"/>
    </row>
    <row r="22" spans="1:20" s="65" customFormat="1" ht="13.5" customHeight="1">
      <c r="A22" s="79"/>
      <c r="B22" s="67"/>
      <c r="C22" s="80"/>
      <c r="D22" s="80" t="s">
        <v>160</v>
      </c>
      <c r="E22" s="80"/>
      <c r="F22" s="81"/>
      <c r="G22" s="82"/>
      <c r="H22" s="82"/>
      <c r="I22" s="83"/>
    </row>
    <row r="23" spans="1:20" s="72" customFormat="1" ht="13.5" customHeight="1">
      <c r="A23" s="66">
        <v>4</v>
      </c>
      <c r="B23" s="67">
        <v>721</v>
      </c>
      <c r="C23" s="67">
        <v>721175213</v>
      </c>
      <c r="D23" s="68" t="s">
        <v>156</v>
      </c>
      <c r="E23" s="68" t="s">
        <v>12</v>
      </c>
      <c r="F23" s="69">
        <f>SUM(F25)</f>
        <v>11.055000000000001</v>
      </c>
      <c r="G23" s="213"/>
      <c r="H23" s="70">
        <f>F23*G23</f>
        <v>0</v>
      </c>
      <c r="I23" s="71" t="s">
        <v>116</v>
      </c>
    </row>
    <row r="24" spans="1:20" s="65" customFormat="1" ht="13.5" customHeight="1">
      <c r="A24" s="79"/>
      <c r="B24" s="67"/>
      <c r="C24" s="80"/>
      <c r="D24" s="80" t="s">
        <v>158</v>
      </c>
      <c r="E24" s="80"/>
      <c r="F24" s="81"/>
      <c r="G24" s="82"/>
      <c r="H24" s="82"/>
      <c r="I24" s="83"/>
    </row>
    <row r="25" spans="1:20" s="65" customFormat="1" ht="27" customHeight="1">
      <c r="A25" s="79"/>
      <c r="B25" s="67"/>
      <c r="C25" s="80"/>
      <c r="D25" s="80" t="s">
        <v>162</v>
      </c>
      <c r="E25" s="80"/>
      <c r="F25" s="81">
        <f>(3*3.35)*1.1</f>
        <v>11.055000000000001</v>
      </c>
      <c r="G25" s="82"/>
      <c r="H25" s="82"/>
      <c r="I25" s="83"/>
    </row>
    <row r="26" spans="1:20" s="65" customFormat="1" ht="27" customHeight="1">
      <c r="A26" s="79"/>
      <c r="B26" s="67"/>
      <c r="C26" s="80"/>
      <c r="D26" s="80" t="s">
        <v>65</v>
      </c>
      <c r="E26" s="80"/>
      <c r="F26" s="81"/>
      <c r="G26" s="82"/>
      <c r="H26" s="82"/>
      <c r="I26" s="83"/>
    </row>
    <row r="27" spans="1:20" s="65" customFormat="1" ht="13.5" customHeight="1">
      <c r="A27" s="79"/>
      <c r="B27" s="67"/>
      <c r="C27" s="80"/>
      <c r="D27" s="80" t="s">
        <v>157</v>
      </c>
      <c r="E27" s="80"/>
      <c r="F27" s="81"/>
      <c r="G27" s="82"/>
      <c r="H27" s="82"/>
      <c r="I27" s="83"/>
    </row>
    <row r="28" spans="1:20" s="102" customFormat="1" ht="13.5" customHeight="1">
      <c r="A28" s="94">
        <v>5</v>
      </c>
      <c r="B28" s="95">
        <v>721</v>
      </c>
      <c r="C28" s="95" t="s">
        <v>110</v>
      </c>
      <c r="D28" s="95" t="s">
        <v>111</v>
      </c>
      <c r="E28" s="95" t="s">
        <v>12</v>
      </c>
      <c r="F28" s="96">
        <f>SUM(F30:F30)</f>
        <v>1.6500000000000001</v>
      </c>
      <c r="G28" s="214"/>
      <c r="H28" s="97">
        <f>F28*G28</f>
        <v>0</v>
      </c>
      <c r="I28" s="98" t="s">
        <v>112</v>
      </c>
      <c r="J28" s="99"/>
      <c r="K28" s="100"/>
      <c r="L28" s="100"/>
      <c r="M28" s="100"/>
      <c r="N28" s="100"/>
      <c r="O28" s="100"/>
      <c r="P28" s="101"/>
      <c r="Q28" s="72"/>
      <c r="R28" s="99"/>
      <c r="S28" s="99"/>
      <c r="T28" s="99"/>
    </row>
    <row r="29" spans="1:20" s="102" customFormat="1" ht="13.5" customHeight="1">
      <c r="A29" s="103"/>
      <c r="B29" s="104"/>
      <c r="C29" s="104"/>
      <c r="D29" s="88" t="s">
        <v>113</v>
      </c>
      <c r="E29" s="104"/>
      <c r="F29" s="89"/>
      <c r="G29" s="105"/>
      <c r="H29" s="105"/>
      <c r="I29" s="106"/>
      <c r="J29" s="99"/>
      <c r="K29" s="100"/>
      <c r="L29" s="100"/>
      <c r="M29" s="100"/>
      <c r="N29" s="100"/>
      <c r="O29" s="100"/>
      <c r="P29" s="101"/>
      <c r="Q29" s="72"/>
      <c r="R29" s="99"/>
      <c r="T29" s="107"/>
    </row>
    <row r="30" spans="1:20" s="102" customFormat="1" ht="13.5" customHeight="1">
      <c r="A30" s="103"/>
      <c r="B30" s="104"/>
      <c r="C30" s="104"/>
      <c r="D30" s="88" t="s">
        <v>117</v>
      </c>
      <c r="E30" s="104"/>
      <c r="F30" s="89">
        <f>(1.5)*1.1</f>
        <v>1.6500000000000001</v>
      </c>
      <c r="G30" s="108"/>
      <c r="H30" s="108"/>
      <c r="I30" s="98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</row>
    <row r="31" spans="1:20" s="102" customFormat="1" ht="27" customHeight="1">
      <c r="A31" s="103"/>
      <c r="B31" s="104"/>
      <c r="C31" s="104"/>
      <c r="D31" s="88" t="s">
        <v>39</v>
      </c>
      <c r="E31" s="104"/>
      <c r="F31" s="109"/>
      <c r="G31" s="108"/>
      <c r="H31" s="108"/>
      <c r="I31" s="106"/>
      <c r="J31" s="110"/>
      <c r="K31" s="107"/>
      <c r="L31" s="107"/>
      <c r="M31" s="107"/>
      <c r="N31" s="107"/>
      <c r="O31" s="107"/>
      <c r="P31" s="107"/>
      <c r="Q31" s="107"/>
      <c r="R31" s="107"/>
      <c r="S31" s="107"/>
      <c r="T31" s="107"/>
    </row>
    <row r="32" spans="1:20" s="72" customFormat="1" ht="13.5" customHeight="1">
      <c r="A32" s="66">
        <v>6</v>
      </c>
      <c r="B32" s="67">
        <v>721</v>
      </c>
      <c r="C32" s="67">
        <v>721290111</v>
      </c>
      <c r="D32" s="68" t="s">
        <v>30</v>
      </c>
      <c r="E32" s="68" t="s">
        <v>12</v>
      </c>
      <c r="F32" s="69">
        <f>SUM(F34:F37)</f>
        <v>17.899999999999999</v>
      </c>
      <c r="G32" s="213"/>
      <c r="H32" s="70">
        <f t="shared" ref="H32" si="0">F32*G32</f>
        <v>0</v>
      </c>
      <c r="I32" s="71" t="s">
        <v>116</v>
      </c>
    </row>
    <row r="33" spans="1:40" s="65" customFormat="1" ht="13.5" customHeight="1">
      <c r="A33" s="79"/>
      <c r="B33" s="67"/>
      <c r="C33" s="80"/>
      <c r="D33" s="80" t="s">
        <v>31</v>
      </c>
      <c r="E33" s="80"/>
      <c r="F33" s="81"/>
      <c r="G33" s="82"/>
      <c r="H33" s="82"/>
      <c r="I33" s="83"/>
    </row>
    <row r="34" spans="1:40" s="72" customFormat="1" ht="13.5" customHeight="1">
      <c r="A34" s="111"/>
      <c r="B34" s="95"/>
      <c r="C34" s="95"/>
      <c r="D34" s="88" t="s">
        <v>118</v>
      </c>
      <c r="E34" s="104"/>
      <c r="F34" s="112">
        <f>(1.5)</f>
        <v>1.5</v>
      </c>
      <c r="G34" s="97"/>
      <c r="H34" s="97"/>
      <c r="I34" s="98"/>
      <c r="J34" s="113"/>
      <c r="R34" s="114"/>
    </row>
    <row r="35" spans="1:40" s="72" customFormat="1" ht="13.5" customHeight="1">
      <c r="A35" s="111"/>
      <c r="B35" s="95"/>
      <c r="C35" s="95"/>
      <c r="D35" s="88" t="s">
        <v>119</v>
      </c>
      <c r="E35" s="104"/>
      <c r="F35" s="112">
        <f>(3)</f>
        <v>3</v>
      </c>
      <c r="G35" s="97"/>
      <c r="H35" s="97"/>
      <c r="I35" s="98"/>
      <c r="J35" s="113"/>
      <c r="K35" s="113"/>
      <c r="R35" s="114"/>
    </row>
    <row r="36" spans="1:40" s="72" customFormat="1" ht="13.5" customHeight="1">
      <c r="A36" s="111"/>
      <c r="B36" s="95"/>
      <c r="C36" s="95"/>
      <c r="D36" s="88" t="s">
        <v>163</v>
      </c>
      <c r="E36" s="104"/>
      <c r="F36" s="112">
        <f>(3.35)</f>
        <v>3.35</v>
      </c>
      <c r="G36" s="97"/>
      <c r="H36" s="97"/>
      <c r="I36" s="98"/>
      <c r="J36" s="113"/>
      <c r="K36" s="113"/>
      <c r="R36" s="114"/>
    </row>
    <row r="37" spans="1:40" s="72" customFormat="1" ht="13.5" customHeight="1">
      <c r="A37" s="111"/>
      <c r="B37" s="95"/>
      <c r="C37" s="95"/>
      <c r="D37" s="88" t="s">
        <v>164</v>
      </c>
      <c r="E37" s="104"/>
      <c r="F37" s="112">
        <f>(10.05)</f>
        <v>10.050000000000001</v>
      </c>
      <c r="G37" s="97"/>
      <c r="H37" s="97"/>
      <c r="I37" s="98"/>
      <c r="J37" s="115"/>
      <c r="K37" s="113"/>
      <c r="R37" s="114"/>
    </row>
    <row r="38" spans="1:40" s="102" customFormat="1" ht="13.5" customHeight="1">
      <c r="A38" s="94">
        <v>7</v>
      </c>
      <c r="B38" s="116" t="s">
        <v>32</v>
      </c>
      <c r="C38" s="95" t="s">
        <v>125</v>
      </c>
      <c r="D38" s="95" t="s">
        <v>114</v>
      </c>
      <c r="E38" s="95" t="s">
        <v>13</v>
      </c>
      <c r="F38" s="96">
        <f>SUM(F39:F39)</f>
        <v>1</v>
      </c>
      <c r="G38" s="214"/>
      <c r="H38" s="97">
        <f>F38*G38</f>
        <v>0</v>
      </c>
      <c r="I38" s="98" t="s">
        <v>112</v>
      </c>
      <c r="J38" s="117"/>
      <c r="K38" s="118"/>
      <c r="L38" s="119"/>
      <c r="M38" s="119"/>
      <c r="N38" s="119"/>
      <c r="O38" s="119"/>
      <c r="P38" s="119"/>
      <c r="Q38" s="119"/>
      <c r="R38" s="120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</row>
    <row r="39" spans="1:40" s="102" customFormat="1" ht="13.5" customHeight="1">
      <c r="A39" s="103"/>
      <c r="B39" s="104"/>
      <c r="C39" s="104"/>
      <c r="D39" s="88" t="s">
        <v>120</v>
      </c>
      <c r="E39" s="104"/>
      <c r="F39" s="112">
        <f>1</f>
        <v>1</v>
      </c>
      <c r="G39" s="108"/>
      <c r="H39" s="108"/>
      <c r="I39" s="106"/>
      <c r="J39" s="117"/>
      <c r="K39" s="121"/>
      <c r="S39" s="119"/>
      <c r="T39" s="122"/>
      <c r="U39" s="121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</row>
    <row r="40" spans="1:40" s="102" customFormat="1" ht="13.5" customHeight="1">
      <c r="A40" s="123"/>
      <c r="B40" s="104"/>
      <c r="C40" s="104"/>
      <c r="D40" s="124" t="s">
        <v>121</v>
      </c>
      <c r="E40" s="125"/>
      <c r="F40" s="112"/>
      <c r="G40" s="108"/>
      <c r="H40" s="108"/>
      <c r="I40" s="106"/>
      <c r="J40" s="117"/>
      <c r="K40" s="121"/>
      <c r="S40" s="119"/>
      <c r="T40" s="122"/>
      <c r="U40" s="121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</row>
    <row r="41" spans="1:40" s="72" customFormat="1" ht="13.5" customHeight="1">
      <c r="A41" s="66">
        <v>8</v>
      </c>
      <c r="B41" s="67">
        <v>721</v>
      </c>
      <c r="C41" s="67" t="s">
        <v>29</v>
      </c>
      <c r="D41" s="68" t="s">
        <v>131</v>
      </c>
      <c r="E41" s="68" t="s">
        <v>21</v>
      </c>
      <c r="F41" s="69">
        <f>SUM(F43:F43)</f>
        <v>1</v>
      </c>
      <c r="G41" s="213"/>
      <c r="H41" s="70">
        <f>F41*G41</f>
        <v>0</v>
      </c>
      <c r="I41" s="71" t="s">
        <v>112</v>
      </c>
    </row>
    <row r="42" spans="1:40" s="65" customFormat="1" ht="27" customHeight="1">
      <c r="A42" s="79"/>
      <c r="B42" s="67"/>
      <c r="C42" s="80"/>
      <c r="D42" s="80" t="s">
        <v>133</v>
      </c>
      <c r="E42" s="80"/>
      <c r="F42" s="81"/>
      <c r="G42" s="82"/>
      <c r="H42" s="82"/>
      <c r="I42" s="83"/>
      <c r="J42" s="126"/>
    </row>
    <row r="43" spans="1:40" s="65" customFormat="1" ht="13.5" customHeight="1">
      <c r="A43" s="79"/>
      <c r="B43" s="67"/>
      <c r="C43" s="80"/>
      <c r="D43" s="80" t="s">
        <v>122</v>
      </c>
      <c r="E43" s="80"/>
      <c r="F43" s="81">
        <v>1</v>
      </c>
      <c r="G43" s="82"/>
      <c r="H43" s="82"/>
      <c r="I43" s="83"/>
    </row>
    <row r="44" spans="1:40" s="65" customFormat="1" ht="67.5" customHeight="1">
      <c r="A44" s="79"/>
      <c r="B44" s="67"/>
      <c r="C44" s="80"/>
      <c r="D44" s="80" t="s">
        <v>123</v>
      </c>
      <c r="E44" s="80"/>
      <c r="F44" s="81"/>
      <c r="G44" s="82"/>
      <c r="H44" s="82"/>
      <c r="I44" s="83"/>
    </row>
    <row r="45" spans="1:40" s="72" customFormat="1" ht="81" customHeight="1">
      <c r="A45" s="84"/>
      <c r="B45" s="85"/>
      <c r="C45" s="86"/>
      <c r="D45" s="87" t="s">
        <v>109</v>
      </c>
      <c r="E45" s="88"/>
      <c r="F45" s="89"/>
      <c r="G45" s="90"/>
      <c r="H45" s="90"/>
      <c r="I45" s="91"/>
      <c r="J45" s="92"/>
      <c r="K45" s="92"/>
    </row>
    <row r="46" spans="1:40" s="72" customFormat="1" ht="13.5" customHeight="1">
      <c r="A46" s="66">
        <v>9</v>
      </c>
      <c r="B46" s="67">
        <v>721</v>
      </c>
      <c r="C46" s="67" t="s">
        <v>130</v>
      </c>
      <c r="D46" s="68" t="s">
        <v>132</v>
      </c>
      <c r="E46" s="68" t="s">
        <v>21</v>
      </c>
      <c r="F46" s="69">
        <f>SUM(F47:F47)</f>
        <v>1</v>
      </c>
      <c r="G46" s="213"/>
      <c r="H46" s="70">
        <f>F46*G46</f>
        <v>0</v>
      </c>
      <c r="I46" s="71" t="s">
        <v>112</v>
      </c>
    </row>
    <row r="47" spans="1:40" s="65" customFormat="1" ht="13.5" customHeight="1">
      <c r="A47" s="79"/>
      <c r="B47" s="67"/>
      <c r="C47" s="80"/>
      <c r="D47" s="80" t="s">
        <v>134</v>
      </c>
      <c r="E47" s="80"/>
      <c r="F47" s="81">
        <v>1</v>
      </c>
      <c r="G47" s="82"/>
      <c r="H47" s="82"/>
      <c r="I47" s="83"/>
      <c r="J47" s="126"/>
    </row>
    <row r="48" spans="1:40" s="65" customFormat="1" ht="40.5" customHeight="1">
      <c r="A48" s="79"/>
      <c r="B48" s="67"/>
      <c r="C48" s="80"/>
      <c r="D48" s="80" t="s">
        <v>135</v>
      </c>
      <c r="E48" s="80"/>
      <c r="F48" s="81"/>
      <c r="G48" s="82"/>
      <c r="H48" s="82"/>
      <c r="I48" s="83"/>
    </row>
    <row r="49" spans="1:123" s="72" customFormat="1" ht="13.5" customHeight="1">
      <c r="A49" s="66">
        <v>10</v>
      </c>
      <c r="B49" s="67">
        <v>721</v>
      </c>
      <c r="C49" s="67" t="s">
        <v>33</v>
      </c>
      <c r="D49" s="68" t="s">
        <v>76</v>
      </c>
      <c r="E49" s="68" t="s">
        <v>21</v>
      </c>
      <c r="F49" s="69">
        <f>F50</f>
        <v>1</v>
      </c>
      <c r="G49" s="213"/>
      <c r="H49" s="70">
        <f>F49*G49</f>
        <v>0</v>
      </c>
      <c r="I49" s="71" t="s">
        <v>112</v>
      </c>
    </row>
    <row r="50" spans="1:123" s="130" customFormat="1" ht="27" customHeight="1">
      <c r="A50" s="127"/>
      <c r="B50" s="86"/>
      <c r="C50" s="86"/>
      <c r="D50" s="88" t="s">
        <v>98</v>
      </c>
      <c r="E50" s="86"/>
      <c r="F50" s="112">
        <v>1</v>
      </c>
      <c r="G50" s="128"/>
      <c r="H50" s="97"/>
      <c r="I50" s="91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  <c r="BZ50" s="129"/>
      <c r="CA50" s="129"/>
      <c r="CB50" s="129"/>
      <c r="CC50" s="129"/>
      <c r="CD50" s="129"/>
      <c r="CE50" s="129"/>
      <c r="CF50" s="129"/>
      <c r="CG50" s="129"/>
      <c r="CH50" s="129"/>
      <c r="CI50" s="129"/>
      <c r="CJ50" s="129"/>
      <c r="CK50" s="129"/>
      <c r="CL50" s="129"/>
      <c r="CM50" s="129"/>
      <c r="CN50" s="129"/>
      <c r="CO50" s="129"/>
      <c r="CP50" s="129"/>
      <c r="CQ50" s="129"/>
      <c r="CR50" s="129"/>
      <c r="CS50" s="129"/>
      <c r="CT50" s="129"/>
      <c r="CU50" s="129"/>
      <c r="CV50" s="129"/>
      <c r="CW50" s="129"/>
      <c r="CX50" s="129"/>
      <c r="CY50" s="129"/>
      <c r="CZ50" s="129"/>
      <c r="DA50" s="129"/>
      <c r="DB50" s="129"/>
      <c r="DC50" s="129"/>
      <c r="DD50" s="129"/>
      <c r="DE50" s="129"/>
      <c r="DF50" s="129"/>
      <c r="DG50" s="129"/>
      <c r="DH50" s="129"/>
      <c r="DI50" s="129"/>
      <c r="DJ50" s="129"/>
      <c r="DK50" s="129"/>
      <c r="DL50" s="129"/>
      <c r="DM50" s="129"/>
      <c r="DN50" s="129"/>
      <c r="DO50" s="129"/>
      <c r="DP50" s="129"/>
      <c r="DQ50" s="129"/>
    </row>
    <row r="51" spans="1:123" s="130" customFormat="1" ht="13.5" customHeight="1">
      <c r="A51" s="127"/>
      <c r="B51" s="86"/>
      <c r="C51" s="86"/>
      <c r="D51" s="88" t="s">
        <v>77</v>
      </c>
      <c r="E51" s="86"/>
      <c r="F51" s="112"/>
      <c r="G51" s="128"/>
      <c r="H51" s="97"/>
      <c r="I51" s="91"/>
      <c r="J51" s="131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  <c r="BI51" s="129"/>
      <c r="BJ51" s="129"/>
      <c r="BK51" s="129"/>
      <c r="BL51" s="129"/>
      <c r="BM51" s="129"/>
      <c r="BN51" s="129"/>
      <c r="BO51" s="129"/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129"/>
      <c r="CB51" s="129"/>
      <c r="CC51" s="129"/>
      <c r="CD51" s="129"/>
      <c r="CE51" s="129"/>
      <c r="CF51" s="129"/>
      <c r="CG51" s="129"/>
      <c r="CH51" s="129"/>
      <c r="CI51" s="129"/>
      <c r="CJ51" s="129"/>
      <c r="CK51" s="129"/>
      <c r="CL51" s="129"/>
      <c r="CM51" s="129"/>
      <c r="CN51" s="129"/>
      <c r="CO51" s="129"/>
      <c r="CP51" s="129"/>
      <c r="CQ51" s="129"/>
      <c r="CR51" s="129"/>
      <c r="CS51" s="129"/>
      <c r="CT51" s="129"/>
      <c r="CU51" s="129"/>
      <c r="CV51" s="129"/>
      <c r="CW51" s="129"/>
      <c r="CX51" s="129"/>
      <c r="CY51" s="129"/>
      <c r="CZ51" s="129"/>
      <c r="DA51" s="129"/>
      <c r="DB51" s="129"/>
      <c r="DC51" s="129"/>
      <c r="DD51" s="129"/>
      <c r="DE51" s="129"/>
      <c r="DF51" s="129"/>
      <c r="DG51" s="129"/>
      <c r="DH51" s="129"/>
      <c r="DI51" s="129"/>
      <c r="DJ51" s="129"/>
      <c r="DK51" s="129"/>
      <c r="DL51" s="129"/>
      <c r="DM51" s="129"/>
      <c r="DN51" s="129"/>
      <c r="DO51" s="129"/>
      <c r="DP51" s="129"/>
      <c r="DQ51" s="129"/>
    </row>
    <row r="52" spans="1:123" s="130" customFormat="1" ht="13.5" customHeight="1">
      <c r="A52" s="132"/>
      <c r="B52" s="133"/>
      <c r="C52" s="133"/>
      <c r="D52" s="134" t="s">
        <v>124</v>
      </c>
      <c r="E52" s="133"/>
      <c r="F52" s="135"/>
      <c r="G52" s="136"/>
      <c r="H52" s="137"/>
      <c r="I52" s="91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29"/>
      <c r="BN52" s="129"/>
      <c r="BO52" s="129"/>
      <c r="BP52" s="129"/>
      <c r="BQ52" s="129"/>
      <c r="BR52" s="129"/>
      <c r="BS52" s="129"/>
      <c r="BT52" s="129"/>
      <c r="BU52" s="129"/>
      <c r="BV52" s="129"/>
      <c r="BW52" s="129"/>
      <c r="BX52" s="129"/>
      <c r="BY52" s="129"/>
      <c r="BZ52" s="129"/>
      <c r="CA52" s="129"/>
      <c r="CB52" s="129"/>
      <c r="CC52" s="129"/>
      <c r="CD52" s="129"/>
      <c r="CE52" s="129"/>
      <c r="CF52" s="129"/>
      <c r="CG52" s="129"/>
      <c r="CH52" s="129"/>
      <c r="CI52" s="129"/>
      <c r="CJ52" s="129"/>
      <c r="CK52" s="129"/>
      <c r="CL52" s="129"/>
      <c r="CM52" s="129"/>
      <c r="CN52" s="129"/>
      <c r="CO52" s="129"/>
      <c r="CP52" s="129"/>
      <c r="CQ52" s="129"/>
      <c r="CR52" s="129"/>
      <c r="CS52" s="129"/>
      <c r="CT52" s="129"/>
      <c r="CU52" s="129"/>
      <c r="CV52" s="129"/>
      <c r="CW52" s="129"/>
      <c r="CX52" s="129"/>
      <c r="CY52" s="129"/>
      <c r="CZ52" s="129"/>
      <c r="DA52" s="129"/>
      <c r="DB52" s="129"/>
      <c r="DC52" s="129"/>
      <c r="DD52" s="129"/>
      <c r="DE52" s="129"/>
      <c r="DF52" s="129"/>
      <c r="DG52" s="129"/>
      <c r="DH52" s="129"/>
      <c r="DI52" s="129"/>
      <c r="DJ52" s="129"/>
      <c r="DK52" s="129"/>
      <c r="DL52" s="129"/>
      <c r="DM52" s="129"/>
      <c r="DN52" s="129"/>
      <c r="DO52" s="129"/>
      <c r="DP52" s="129"/>
      <c r="DQ52" s="129"/>
    </row>
    <row r="53" spans="1:123" s="72" customFormat="1" ht="13.5" customHeight="1">
      <c r="A53" s="66">
        <v>11</v>
      </c>
      <c r="B53" s="67">
        <v>721</v>
      </c>
      <c r="C53" s="67" t="s">
        <v>34</v>
      </c>
      <c r="D53" s="138" t="s">
        <v>126</v>
      </c>
      <c r="E53" s="138" t="s">
        <v>21</v>
      </c>
      <c r="F53" s="139">
        <f>SUM(F54)</f>
        <v>1</v>
      </c>
      <c r="G53" s="213"/>
      <c r="H53" s="140">
        <f>F53*G53</f>
        <v>0</v>
      </c>
      <c r="I53" s="71" t="s">
        <v>112</v>
      </c>
    </row>
    <row r="54" spans="1:123" s="147" customFormat="1" ht="27" customHeight="1">
      <c r="A54" s="141"/>
      <c r="B54" s="142"/>
      <c r="C54" s="143"/>
      <c r="D54" s="144" t="s">
        <v>127</v>
      </c>
      <c r="E54" s="143"/>
      <c r="F54" s="135">
        <v>1</v>
      </c>
      <c r="G54" s="137"/>
      <c r="H54" s="137"/>
      <c r="I54" s="98"/>
      <c r="J54" s="145"/>
      <c r="K54" s="146"/>
      <c r="L54" s="146"/>
      <c r="M54" s="114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  <c r="BT54" s="146"/>
      <c r="BU54" s="146"/>
      <c r="BV54" s="146"/>
      <c r="BW54" s="146"/>
      <c r="BX54" s="146"/>
      <c r="BY54" s="146"/>
      <c r="BZ54" s="146"/>
      <c r="CA54" s="146"/>
      <c r="CB54" s="146"/>
      <c r="CC54" s="146"/>
      <c r="CD54" s="146"/>
      <c r="CE54" s="146"/>
      <c r="CF54" s="146"/>
      <c r="CG54" s="146"/>
      <c r="CH54" s="146"/>
      <c r="CI54" s="146"/>
      <c r="CJ54" s="146"/>
      <c r="CK54" s="146"/>
      <c r="CL54" s="146"/>
      <c r="CM54" s="146"/>
      <c r="CN54" s="146"/>
      <c r="CO54" s="146"/>
      <c r="CP54" s="146"/>
      <c r="CQ54" s="146"/>
      <c r="CR54" s="146"/>
      <c r="CS54" s="146"/>
      <c r="CT54" s="146"/>
      <c r="CU54" s="146"/>
      <c r="CV54" s="146"/>
      <c r="CW54" s="146"/>
      <c r="CX54" s="146"/>
      <c r="CY54" s="146"/>
      <c r="CZ54" s="146"/>
      <c r="DA54" s="146"/>
      <c r="DB54" s="146"/>
      <c r="DC54" s="146"/>
      <c r="DD54" s="146"/>
    </row>
    <row r="55" spans="1:123" s="147" customFormat="1" ht="27" customHeight="1">
      <c r="A55" s="141"/>
      <c r="B55" s="142"/>
      <c r="C55" s="143"/>
      <c r="D55" s="144" t="s">
        <v>129</v>
      </c>
      <c r="E55" s="143"/>
      <c r="F55" s="135"/>
      <c r="G55" s="137"/>
      <c r="H55" s="137"/>
      <c r="I55" s="98"/>
      <c r="J55" s="145"/>
      <c r="K55" s="146"/>
      <c r="L55" s="146"/>
      <c r="M55" s="114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  <c r="BT55" s="146"/>
      <c r="BU55" s="146"/>
      <c r="BV55" s="146"/>
      <c r="BW55" s="146"/>
      <c r="BX55" s="146"/>
      <c r="BY55" s="146"/>
      <c r="BZ55" s="146"/>
      <c r="CA55" s="146"/>
      <c r="CB55" s="146"/>
      <c r="CC55" s="146"/>
      <c r="CD55" s="146"/>
      <c r="CE55" s="146"/>
      <c r="CF55" s="146"/>
      <c r="CG55" s="146"/>
      <c r="CH55" s="146"/>
      <c r="CI55" s="146"/>
      <c r="CJ55" s="146"/>
      <c r="CK55" s="146"/>
      <c r="CL55" s="146"/>
      <c r="CM55" s="146"/>
      <c r="CN55" s="146"/>
      <c r="CO55" s="146"/>
      <c r="CP55" s="146"/>
      <c r="CQ55" s="146"/>
      <c r="CR55" s="146"/>
      <c r="CS55" s="146"/>
      <c r="CT55" s="146"/>
      <c r="CU55" s="146"/>
      <c r="CV55" s="146"/>
      <c r="CW55" s="146"/>
      <c r="CX55" s="146"/>
      <c r="CY55" s="146"/>
      <c r="CZ55" s="146"/>
      <c r="DA55" s="146"/>
      <c r="DB55" s="146"/>
      <c r="DC55" s="146"/>
      <c r="DD55" s="146"/>
    </row>
    <row r="56" spans="1:123" s="72" customFormat="1" ht="13.5" customHeight="1">
      <c r="A56" s="66">
        <v>12</v>
      </c>
      <c r="B56" s="67">
        <v>721</v>
      </c>
      <c r="C56" s="67" t="s">
        <v>128</v>
      </c>
      <c r="D56" s="68" t="s">
        <v>78</v>
      </c>
      <c r="E56" s="68" t="s">
        <v>21</v>
      </c>
      <c r="F56" s="148">
        <f>SUM(F57)</f>
        <v>1</v>
      </c>
      <c r="G56" s="213"/>
      <c r="H56" s="70">
        <f>F56*G56</f>
        <v>0</v>
      </c>
      <c r="I56" s="71" t="s">
        <v>112</v>
      </c>
    </row>
    <row r="57" spans="1:123" s="43" customFormat="1" ht="13.5" customHeight="1">
      <c r="A57" s="73"/>
      <c r="B57" s="74"/>
      <c r="C57" s="74"/>
      <c r="D57" s="75" t="s">
        <v>106</v>
      </c>
      <c r="E57" s="74"/>
      <c r="F57" s="76">
        <v>1</v>
      </c>
      <c r="G57" s="77"/>
      <c r="H57" s="77"/>
      <c r="I57" s="78"/>
      <c r="J57" s="48"/>
      <c r="K57" s="49"/>
      <c r="N57" s="49"/>
      <c r="P57" s="49"/>
      <c r="R57" s="49"/>
      <c r="U57" s="49"/>
    </row>
    <row r="58" spans="1:123" s="43" customFormat="1" ht="108" customHeight="1">
      <c r="A58" s="73"/>
      <c r="B58" s="74"/>
      <c r="C58" s="74"/>
      <c r="D58" s="149" t="s">
        <v>96</v>
      </c>
      <c r="E58" s="74"/>
      <c r="F58" s="150"/>
      <c r="G58" s="77"/>
      <c r="H58" s="77"/>
      <c r="I58" s="151"/>
      <c r="J58" s="152"/>
      <c r="K58" s="45"/>
      <c r="AV58" s="44"/>
      <c r="AW58" s="44"/>
      <c r="AX58" s="44"/>
      <c r="AY58" s="44"/>
      <c r="AZ58" s="44"/>
      <c r="BA58" s="44"/>
      <c r="BB58" s="44"/>
      <c r="BC58" s="44"/>
    </row>
    <row r="59" spans="1:123" s="65" customFormat="1" ht="13.5" customHeight="1">
      <c r="A59" s="79">
        <v>13</v>
      </c>
      <c r="B59" s="67" t="s">
        <v>32</v>
      </c>
      <c r="C59" s="67">
        <v>998721202</v>
      </c>
      <c r="D59" s="67" t="s">
        <v>84</v>
      </c>
      <c r="E59" s="67" t="s">
        <v>35</v>
      </c>
      <c r="F59" s="148">
        <v>1.77</v>
      </c>
      <c r="G59" s="215"/>
      <c r="H59" s="153">
        <f>F59*G59</f>
        <v>0</v>
      </c>
      <c r="I59" s="83" t="s">
        <v>108</v>
      </c>
      <c r="J59" s="46"/>
    </row>
    <row r="60" spans="1:123" s="65" customFormat="1" ht="13.5" customHeight="1">
      <c r="A60" s="79">
        <v>14</v>
      </c>
      <c r="B60" s="67" t="s">
        <v>14</v>
      </c>
      <c r="C60" s="67" t="s">
        <v>71</v>
      </c>
      <c r="D60" s="67" t="s">
        <v>72</v>
      </c>
      <c r="E60" s="67" t="s">
        <v>11</v>
      </c>
      <c r="F60" s="148">
        <f>F61</f>
        <v>3</v>
      </c>
      <c r="G60" s="215"/>
      <c r="H60" s="153">
        <f>F60*G60</f>
        <v>0</v>
      </c>
      <c r="I60" s="83" t="s">
        <v>108</v>
      </c>
      <c r="J60" s="47"/>
    </row>
    <row r="61" spans="1:123" s="65" customFormat="1" ht="13.5" customHeight="1">
      <c r="A61" s="79"/>
      <c r="B61" s="67"/>
      <c r="C61" s="80"/>
      <c r="D61" s="80" t="s">
        <v>36</v>
      </c>
      <c r="E61" s="80"/>
      <c r="F61" s="81">
        <v>3</v>
      </c>
      <c r="G61" s="82"/>
      <c r="H61" s="82"/>
      <c r="I61" s="83"/>
    </row>
    <row r="62" spans="1:123" s="65" customFormat="1" ht="27" customHeight="1">
      <c r="A62" s="79"/>
      <c r="B62" s="67"/>
      <c r="C62" s="80"/>
      <c r="D62" s="80" t="s">
        <v>37</v>
      </c>
      <c r="E62" s="80"/>
      <c r="F62" s="154"/>
      <c r="G62" s="82"/>
      <c r="H62" s="82"/>
      <c r="I62" s="83"/>
    </row>
    <row r="63" spans="1:123" s="159" customFormat="1" ht="13.5" customHeight="1">
      <c r="A63" s="84"/>
      <c r="B63" s="38"/>
      <c r="C63" s="39">
        <v>722</v>
      </c>
      <c r="D63" s="39" t="s">
        <v>38</v>
      </c>
      <c r="E63" s="37"/>
      <c r="F63" s="40"/>
      <c r="G63" s="41"/>
      <c r="H63" s="155">
        <f>SUM(H64:H119)</f>
        <v>0</v>
      </c>
      <c r="I63" s="156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  <c r="BI63" s="158"/>
      <c r="BJ63" s="158"/>
      <c r="BK63" s="158"/>
      <c r="BL63" s="158"/>
      <c r="BM63" s="158"/>
      <c r="BN63" s="158"/>
      <c r="BO63" s="158"/>
      <c r="BP63" s="158"/>
      <c r="BQ63" s="158"/>
      <c r="BR63" s="158"/>
      <c r="BS63" s="158"/>
      <c r="BT63" s="158"/>
      <c r="BU63" s="158"/>
      <c r="BV63" s="158"/>
      <c r="BW63" s="158"/>
      <c r="BX63" s="158"/>
      <c r="BY63" s="158"/>
      <c r="BZ63" s="158"/>
      <c r="CA63" s="158"/>
      <c r="CB63" s="158"/>
      <c r="CC63" s="158"/>
      <c r="CD63" s="158"/>
      <c r="CE63" s="158"/>
      <c r="CF63" s="158"/>
      <c r="CG63" s="158"/>
      <c r="CH63" s="158"/>
      <c r="CI63" s="158"/>
      <c r="CJ63" s="158"/>
      <c r="CK63" s="158"/>
      <c r="CL63" s="158"/>
      <c r="CM63" s="158"/>
      <c r="CN63" s="158"/>
      <c r="CO63" s="158"/>
      <c r="CP63" s="158"/>
      <c r="CQ63" s="158"/>
      <c r="CR63" s="158"/>
      <c r="CS63" s="158"/>
      <c r="CT63" s="158"/>
      <c r="CU63" s="158"/>
      <c r="CV63" s="158"/>
      <c r="CW63" s="158"/>
      <c r="CX63" s="158"/>
      <c r="CY63" s="158"/>
      <c r="CZ63" s="158"/>
      <c r="DA63" s="158"/>
      <c r="DB63" s="158"/>
      <c r="DC63" s="158"/>
      <c r="DD63" s="158"/>
      <c r="DE63" s="158"/>
      <c r="DF63" s="158"/>
      <c r="DG63" s="158"/>
      <c r="DH63" s="158"/>
      <c r="DI63" s="158"/>
      <c r="DJ63" s="158"/>
      <c r="DK63" s="158"/>
      <c r="DL63" s="158"/>
      <c r="DM63" s="158"/>
      <c r="DN63" s="158"/>
      <c r="DO63" s="158"/>
      <c r="DP63" s="158"/>
      <c r="DQ63" s="158"/>
      <c r="DR63" s="158"/>
      <c r="DS63" s="158"/>
    </row>
    <row r="64" spans="1:123" s="72" customFormat="1" ht="27" customHeight="1">
      <c r="A64" s="84">
        <v>15</v>
      </c>
      <c r="B64" s="95">
        <v>721</v>
      </c>
      <c r="C64" s="95" t="s">
        <v>100</v>
      </c>
      <c r="D64" s="95" t="s">
        <v>61</v>
      </c>
      <c r="E64" s="95" t="s">
        <v>21</v>
      </c>
      <c r="F64" s="96">
        <f>F66</f>
        <v>1</v>
      </c>
      <c r="G64" s="216"/>
      <c r="H64" s="90">
        <f>F64*G64</f>
        <v>0</v>
      </c>
      <c r="I64" s="98" t="s">
        <v>112</v>
      </c>
      <c r="J64" s="160"/>
      <c r="K64" s="161"/>
      <c r="AV64" s="93"/>
      <c r="AW64" s="93"/>
      <c r="AX64" s="93"/>
      <c r="AY64" s="93"/>
      <c r="AZ64" s="93"/>
      <c r="BA64" s="93"/>
      <c r="BB64" s="93"/>
      <c r="BC64" s="93"/>
    </row>
    <row r="65" spans="1:123" s="72" customFormat="1" ht="40.5" customHeight="1">
      <c r="A65" s="84"/>
      <c r="B65" s="95"/>
      <c r="C65" s="95"/>
      <c r="D65" s="88" t="s">
        <v>67</v>
      </c>
      <c r="E65" s="95"/>
      <c r="F65" s="112"/>
      <c r="G65" s="90"/>
      <c r="H65" s="90"/>
      <c r="I65" s="91"/>
      <c r="J65" s="162"/>
      <c r="K65" s="92"/>
      <c r="AV65" s="93"/>
      <c r="AW65" s="93"/>
      <c r="AX65" s="93"/>
      <c r="AY65" s="93"/>
      <c r="AZ65" s="93"/>
      <c r="BA65" s="93"/>
      <c r="BB65" s="93"/>
      <c r="BC65" s="93"/>
    </row>
    <row r="66" spans="1:123" s="72" customFormat="1" ht="13.5" customHeight="1">
      <c r="A66" s="84"/>
      <c r="B66" s="86"/>
      <c r="C66" s="86"/>
      <c r="D66" s="88" t="s">
        <v>92</v>
      </c>
      <c r="E66" s="86"/>
      <c r="F66" s="112">
        <v>1</v>
      </c>
      <c r="G66" s="90"/>
      <c r="H66" s="90"/>
      <c r="I66" s="91"/>
      <c r="J66" s="163"/>
      <c r="AV66" s="93"/>
      <c r="AW66" s="93"/>
      <c r="AX66" s="93"/>
      <c r="AY66" s="93"/>
      <c r="AZ66" s="93"/>
      <c r="BA66" s="93"/>
      <c r="BB66" s="93"/>
      <c r="BC66" s="93"/>
    </row>
    <row r="67" spans="1:123" s="72" customFormat="1" ht="81" customHeight="1">
      <c r="A67" s="84"/>
      <c r="B67" s="85"/>
      <c r="C67" s="86"/>
      <c r="D67" s="87" t="s">
        <v>109</v>
      </c>
      <c r="E67" s="88"/>
      <c r="F67" s="89"/>
      <c r="G67" s="90"/>
      <c r="H67" s="90"/>
      <c r="I67" s="91"/>
      <c r="J67" s="92"/>
      <c r="K67" s="92"/>
      <c r="AV67" s="93"/>
      <c r="AW67" s="93"/>
      <c r="AX67" s="93"/>
      <c r="AY67" s="93"/>
      <c r="AZ67" s="93"/>
      <c r="BA67" s="93"/>
      <c r="BB67" s="93"/>
      <c r="BC67" s="93"/>
    </row>
    <row r="68" spans="1:123" s="72" customFormat="1" ht="13.5" customHeight="1">
      <c r="A68" s="84">
        <v>16</v>
      </c>
      <c r="B68" s="95">
        <v>721</v>
      </c>
      <c r="C68" s="95" t="s">
        <v>169</v>
      </c>
      <c r="D68" s="95" t="s">
        <v>166</v>
      </c>
      <c r="E68" s="95" t="s">
        <v>13</v>
      </c>
      <c r="F68" s="96">
        <f>F70</f>
        <v>2</v>
      </c>
      <c r="G68" s="216"/>
      <c r="H68" s="90">
        <f>F68*G68</f>
        <v>0</v>
      </c>
      <c r="I68" s="98" t="s">
        <v>112</v>
      </c>
      <c r="J68" s="160"/>
      <c r="K68" s="161"/>
      <c r="AV68" s="93"/>
      <c r="AW68" s="93"/>
      <c r="AX68" s="93"/>
      <c r="AY68" s="93"/>
      <c r="AZ68" s="93"/>
      <c r="BA68" s="93"/>
      <c r="BB68" s="93"/>
      <c r="BC68" s="93"/>
    </row>
    <row r="69" spans="1:123" s="72" customFormat="1" ht="27" customHeight="1">
      <c r="A69" s="84"/>
      <c r="B69" s="95"/>
      <c r="C69" s="95"/>
      <c r="D69" s="88" t="s">
        <v>167</v>
      </c>
      <c r="E69" s="95"/>
      <c r="F69" s="112"/>
      <c r="G69" s="90"/>
      <c r="H69" s="90"/>
      <c r="I69" s="91"/>
      <c r="J69" s="162"/>
      <c r="K69" s="92"/>
      <c r="AV69" s="93"/>
      <c r="AW69" s="93"/>
      <c r="AX69" s="93"/>
      <c r="AY69" s="93"/>
      <c r="AZ69" s="93"/>
      <c r="BA69" s="93"/>
      <c r="BB69" s="93"/>
      <c r="BC69" s="93"/>
    </row>
    <row r="70" spans="1:123" s="72" customFormat="1" ht="13.5" customHeight="1">
      <c r="A70" s="84"/>
      <c r="B70" s="86"/>
      <c r="C70" s="86"/>
      <c r="D70" s="88" t="s">
        <v>168</v>
      </c>
      <c r="E70" s="86"/>
      <c r="F70" s="112">
        <v>2</v>
      </c>
      <c r="G70" s="90"/>
      <c r="H70" s="90"/>
      <c r="I70" s="91"/>
      <c r="J70" s="163"/>
      <c r="AV70" s="93"/>
      <c r="AW70" s="93"/>
      <c r="AX70" s="93"/>
      <c r="AY70" s="93"/>
      <c r="AZ70" s="93"/>
      <c r="BA70" s="93"/>
      <c r="BB70" s="93"/>
      <c r="BC70" s="93"/>
    </row>
    <row r="71" spans="1:123" s="72" customFormat="1" ht="81" customHeight="1">
      <c r="A71" s="84"/>
      <c r="B71" s="85"/>
      <c r="C71" s="86"/>
      <c r="D71" s="87" t="s">
        <v>109</v>
      </c>
      <c r="E71" s="88"/>
      <c r="F71" s="89"/>
      <c r="G71" s="90"/>
      <c r="H71" s="90"/>
      <c r="I71" s="91"/>
      <c r="J71" s="92"/>
      <c r="K71" s="92"/>
      <c r="AV71" s="93"/>
      <c r="AW71" s="93"/>
      <c r="AX71" s="93"/>
      <c r="AY71" s="93"/>
      <c r="AZ71" s="93"/>
      <c r="BA71" s="93"/>
      <c r="BB71" s="93"/>
      <c r="BC71" s="93"/>
    </row>
    <row r="72" spans="1:123" s="4" customFormat="1" ht="27" customHeight="1">
      <c r="A72" s="84">
        <v>17</v>
      </c>
      <c r="B72" s="36" t="s">
        <v>32</v>
      </c>
      <c r="C72" s="37" t="s">
        <v>62</v>
      </c>
      <c r="D72" s="37" t="s">
        <v>83</v>
      </c>
      <c r="E72" s="37" t="s">
        <v>12</v>
      </c>
      <c r="F72" s="96">
        <f>SUM(F74:F74)</f>
        <v>2.2000000000000002</v>
      </c>
      <c r="G72" s="216"/>
      <c r="H72" s="90">
        <f>F72*G72</f>
        <v>0</v>
      </c>
      <c r="I72" s="71" t="s">
        <v>112</v>
      </c>
      <c r="J72" s="117"/>
      <c r="K72" s="118"/>
      <c r="L72" s="118"/>
      <c r="M72" s="118"/>
      <c r="N72" s="118"/>
      <c r="O72" s="118"/>
      <c r="P72" s="118"/>
      <c r="Q72" s="107"/>
      <c r="R72" s="107"/>
      <c r="S72" s="107"/>
      <c r="T72" s="107"/>
      <c r="U72" s="120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</row>
    <row r="73" spans="1:123" s="43" customFormat="1" ht="13.5" customHeight="1">
      <c r="A73" s="73"/>
      <c r="B73" s="74"/>
      <c r="C73" s="74"/>
      <c r="D73" s="75" t="s">
        <v>74</v>
      </c>
      <c r="E73" s="74"/>
      <c r="F73" s="76"/>
      <c r="G73" s="77"/>
      <c r="H73" s="77"/>
      <c r="I73" s="78"/>
      <c r="J73" s="117"/>
      <c r="K73" s="49"/>
      <c r="N73" s="49"/>
      <c r="P73" s="49"/>
      <c r="R73" s="49"/>
      <c r="U73" s="49"/>
    </row>
    <row r="74" spans="1:123" s="43" customFormat="1" ht="13.5" customHeight="1">
      <c r="A74" s="73"/>
      <c r="B74" s="74"/>
      <c r="C74" s="74"/>
      <c r="D74" s="75" t="s">
        <v>136</v>
      </c>
      <c r="E74" s="74"/>
      <c r="F74" s="76">
        <f>(2)*1.1</f>
        <v>2.2000000000000002</v>
      </c>
      <c r="G74" s="77"/>
      <c r="H74" s="77"/>
      <c r="I74" s="78"/>
      <c r="J74" s="48"/>
      <c r="K74" s="49"/>
      <c r="N74" s="49"/>
      <c r="P74" s="49"/>
      <c r="R74" s="49"/>
      <c r="U74" s="49"/>
    </row>
    <row r="75" spans="1:123" s="43" customFormat="1" ht="27" customHeight="1">
      <c r="A75" s="73"/>
      <c r="B75" s="74"/>
      <c r="C75" s="74"/>
      <c r="D75" s="75" t="s">
        <v>39</v>
      </c>
      <c r="E75" s="74"/>
      <c r="F75" s="76"/>
      <c r="G75" s="77"/>
      <c r="H75" s="77"/>
      <c r="I75" s="164"/>
      <c r="J75" s="117"/>
      <c r="K75" s="50"/>
      <c r="N75" s="49"/>
      <c r="P75" s="49"/>
      <c r="R75" s="49"/>
      <c r="U75" s="49"/>
    </row>
    <row r="76" spans="1:123" s="43" customFormat="1" ht="13.5" customHeight="1">
      <c r="A76" s="73"/>
      <c r="B76" s="74"/>
      <c r="C76" s="74"/>
      <c r="D76" s="75" t="s">
        <v>82</v>
      </c>
      <c r="E76" s="74"/>
      <c r="F76" s="76"/>
      <c r="G76" s="77"/>
      <c r="H76" s="77"/>
      <c r="I76" s="78"/>
      <c r="J76" s="48"/>
      <c r="K76" s="49"/>
      <c r="N76" s="49"/>
      <c r="P76" s="49"/>
      <c r="R76" s="49"/>
      <c r="U76" s="49"/>
    </row>
    <row r="77" spans="1:123" s="4" customFormat="1" ht="27" customHeight="1">
      <c r="A77" s="84">
        <v>18</v>
      </c>
      <c r="B77" s="36" t="s">
        <v>32</v>
      </c>
      <c r="C77" s="37" t="s">
        <v>56</v>
      </c>
      <c r="D77" s="37" t="s">
        <v>40</v>
      </c>
      <c r="E77" s="37" t="s">
        <v>12</v>
      </c>
      <c r="F77" s="96">
        <f>SUM(F79:F79)</f>
        <v>4.07</v>
      </c>
      <c r="G77" s="214"/>
      <c r="H77" s="90">
        <f>F77*G77</f>
        <v>0</v>
      </c>
      <c r="I77" s="71" t="s">
        <v>112</v>
      </c>
      <c r="J77" s="165"/>
      <c r="K77" s="118"/>
      <c r="L77" s="118"/>
      <c r="M77" s="118"/>
      <c r="N77" s="118"/>
      <c r="O77" s="118"/>
      <c r="P77" s="118"/>
      <c r="Q77" s="107"/>
      <c r="R77" s="107"/>
      <c r="S77" s="107"/>
      <c r="T77" s="107"/>
      <c r="U77" s="166"/>
      <c r="AV77" s="5"/>
      <c r="AW77" s="5"/>
      <c r="AX77" s="5"/>
      <c r="AY77" s="5"/>
      <c r="AZ77" s="5"/>
      <c r="BA77" s="5"/>
      <c r="BB77" s="5"/>
      <c r="BC77" s="5"/>
    </row>
    <row r="78" spans="1:123" s="157" customFormat="1" ht="27.75" customHeight="1">
      <c r="A78" s="84"/>
      <c r="B78" s="167"/>
      <c r="C78" s="167"/>
      <c r="D78" s="168" t="s">
        <v>41</v>
      </c>
      <c r="E78" s="167"/>
      <c r="F78" s="169"/>
      <c r="G78" s="90"/>
      <c r="H78" s="90"/>
      <c r="I78" s="106"/>
      <c r="J78" s="165"/>
      <c r="K78" s="118"/>
      <c r="L78" s="118"/>
      <c r="M78" s="118"/>
      <c r="N78" s="118"/>
      <c r="O78" s="118"/>
      <c r="P78" s="118"/>
      <c r="Q78" s="107"/>
      <c r="R78" s="107"/>
      <c r="S78" s="107"/>
      <c r="T78" s="107"/>
      <c r="U78" s="120"/>
      <c r="AV78" s="158"/>
      <c r="AW78" s="158"/>
      <c r="AX78" s="158"/>
      <c r="AY78" s="158"/>
      <c r="AZ78" s="158"/>
      <c r="BA78" s="158"/>
      <c r="BB78" s="158"/>
      <c r="BC78" s="158"/>
    </row>
    <row r="79" spans="1:123" s="43" customFormat="1" ht="13.5" customHeight="1">
      <c r="A79" s="73"/>
      <c r="B79" s="74"/>
      <c r="C79" s="74"/>
      <c r="D79" s="75" t="s">
        <v>137</v>
      </c>
      <c r="E79" s="74"/>
      <c r="F79" s="76">
        <f>(3.7)*1.1</f>
        <v>4.07</v>
      </c>
      <c r="G79" s="77"/>
      <c r="H79" s="77"/>
      <c r="I79" s="78"/>
      <c r="J79" s="48"/>
      <c r="K79" s="49"/>
      <c r="N79" s="49"/>
      <c r="P79" s="49"/>
      <c r="R79" s="49"/>
      <c r="U79" s="49"/>
    </row>
    <row r="80" spans="1:123" s="157" customFormat="1" ht="26.25" customHeight="1">
      <c r="A80" s="84"/>
      <c r="B80" s="167"/>
      <c r="C80" s="167"/>
      <c r="D80" s="168" t="s">
        <v>28</v>
      </c>
      <c r="E80" s="167"/>
      <c r="F80" s="170"/>
      <c r="G80" s="90"/>
      <c r="H80" s="90"/>
      <c r="I80" s="171"/>
      <c r="AV80" s="158"/>
      <c r="AW80" s="158"/>
      <c r="AX80" s="158"/>
      <c r="AY80" s="158"/>
      <c r="AZ80" s="158"/>
      <c r="BA80" s="158"/>
      <c r="BB80" s="158"/>
      <c r="BC80" s="158"/>
    </row>
    <row r="81" spans="1:55" s="172" customFormat="1" ht="27" customHeight="1">
      <c r="A81" s="84">
        <v>19</v>
      </c>
      <c r="B81" s="36" t="s">
        <v>32</v>
      </c>
      <c r="C81" s="37" t="s">
        <v>57</v>
      </c>
      <c r="D81" s="37" t="s">
        <v>42</v>
      </c>
      <c r="E81" s="37" t="s">
        <v>12</v>
      </c>
      <c r="F81" s="96">
        <f>SUM(F83:F83)</f>
        <v>4.07</v>
      </c>
      <c r="G81" s="216"/>
      <c r="H81" s="90">
        <f>F81*G81</f>
        <v>0</v>
      </c>
      <c r="I81" s="71" t="s">
        <v>112</v>
      </c>
      <c r="J81" s="165"/>
      <c r="K81" s="118"/>
      <c r="L81" s="118"/>
      <c r="M81" s="118"/>
      <c r="N81" s="118"/>
      <c r="O81" s="118"/>
      <c r="P81" s="118"/>
      <c r="Q81" s="107"/>
      <c r="R81" s="107"/>
      <c r="S81" s="107"/>
      <c r="T81" s="107"/>
      <c r="U81" s="166"/>
      <c r="V81" s="72"/>
      <c r="AV81" s="173"/>
      <c r="AW81" s="173"/>
      <c r="AX81" s="173"/>
      <c r="AY81" s="173"/>
      <c r="AZ81" s="173"/>
      <c r="BA81" s="173"/>
      <c r="BB81" s="173"/>
      <c r="BC81" s="173"/>
    </row>
    <row r="82" spans="1:55" s="172" customFormat="1" ht="27" customHeight="1">
      <c r="A82" s="84"/>
      <c r="B82" s="167"/>
      <c r="C82" s="167"/>
      <c r="D82" s="168" t="s">
        <v>43</v>
      </c>
      <c r="E82" s="167"/>
      <c r="F82" s="169"/>
      <c r="G82" s="90"/>
      <c r="H82" s="90"/>
      <c r="I82" s="174"/>
      <c r="J82" s="165"/>
      <c r="K82" s="118"/>
      <c r="L82" s="118"/>
      <c r="M82" s="118"/>
      <c r="N82" s="118"/>
      <c r="O82" s="118"/>
      <c r="P82" s="118"/>
      <c r="Q82" s="107"/>
      <c r="R82" s="107"/>
      <c r="S82" s="107"/>
      <c r="T82" s="107"/>
      <c r="U82" s="166"/>
      <c r="V82" s="107"/>
      <c r="AV82" s="173"/>
      <c r="AW82" s="173"/>
      <c r="AX82" s="173"/>
      <c r="AY82" s="173"/>
      <c r="AZ82" s="173"/>
      <c r="BA82" s="173"/>
      <c r="BB82" s="173"/>
      <c r="BC82" s="173"/>
    </row>
    <row r="83" spans="1:55" s="177" customFormat="1" ht="13.5" customHeight="1">
      <c r="A83" s="111"/>
      <c r="B83" s="95"/>
      <c r="C83" s="95"/>
      <c r="D83" s="175" t="s">
        <v>138</v>
      </c>
      <c r="E83" s="95"/>
      <c r="F83" s="112">
        <f>(3.7)*1.1</f>
        <v>4.07</v>
      </c>
      <c r="G83" s="97"/>
      <c r="H83" s="97"/>
      <c r="I83" s="98"/>
      <c r="J83" s="176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</row>
    <row r="84" spans="1:55" s="172" customFormat="1" ht="27" customHeight="1">
      <c r="A84" s="84"/>
      <c r="B84" s="167"/>
      <c r="C84" s="167"/>
      <c r="D84" s="168" t="s">
        <v>28</v>
      </c>
      <c r="E84" s="167"/>
      <c r="F84" s="170"/>
      <c r="G84" s="90"/>
      <c r="H84" s="90"/>
      <c r="I84" s="98"/>
      <c r="V84" s="107"/>
      <c r="AV84" s="173"/>
      <c r="AW84" s="173"/>
      <c r="AX84" s="173"/>
      <c r="AY84" s="173"/>
      <c r="AZ84" s="173"/>
      <c r="BA84" s="173"/>
      <c r="BB84" s="173"/>
      <c r="BC84" s="173"/>
    </row>
    <row r="85" spans="1:55" s="157" customFormat="1" ht="13.5" customHeight="1">
      <c r="A85" s="84">
        <v>20</v>
      </c>
      <c r="B85" s="36" t="s">
        <v>32</v>
      </c>
      <c r="C85" s="37">
        <v>722290226</v>
      </c>
      <c r="D85" s="37" t="s">
        <v>44</v>
      </c>
      <c r="E85" s="37" t="s">
        <v>12</v>
      </c>
      <c r="F85" s="96">
        <f>SUM(F88:F90)</f>
        <v>14.8</v>
      </c>
      <c r="G85" s="216"/>
      <c r="H85" s="90">
        <f t="shared" ref="H85" si="1">F85*G85</f>
        <v>0</v>
      </c>
      <c r="I85" s="178" t="s">
        <v>108</v>
      </c>
      <c r="J85" s="179"/>
      <c r="K85" s="180"/>
      <c r="L85" s="180"/>
      <c r="M85" s="180"/>
      <c r="N85" s="180"/>
      <c r="O85" s="181"/>
      <c r="P85" s="158"/>
      <c r="Q85" s="158"/>
      <c r="R85" s="158"/>
      <c r="S85" s="158"/>
      <c r="T85" s="158"/>
      <c r="U85" s="158"/>
      <c r="V85" s="158"/>
      <c r="W85" s="158"/>
      <c r="AV85" s="158"/>
      <c r="AW85" s="158"/>
      <c r="AX85" s="158"/>
      <c r="AY85" s="158"/>
      <c r="AZ85" s="158"/>
      <c r="BA85" s="158"/>
      <c r="BB85" s="158"/>
      <c r="BC85" s="158"/>
    </row>
    <row r="86" spans="1:55" s="177" customFormat="1" ht="13.5" customHeight="1">
      <c r="A86" s="111"/>
      <c r="B86" s="95"/>
      <c r="C86" s="95"/>
      <c r="D86" s="88" t="s">
        <v>139</v>
      </c>
      <c r="E86" s="95"/>
      <c r="F86" s="182"/>
      <c r="G86" s="97"/>
      <c r="H86" s="97"/>
      <c r="I86" s="98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</row>
    <row r="87" spans="1:55" s="177" customFormat="1" ht="13.5" customHeight="1">
      <c r="A87" s="111"/>
      <c r="B87" s="95"/>
      <c r="C87" s="95"/>
      <c r="D87" s="88" t="s">
        <v>140</v>
      </c>
      <c r="E87" s="95"/>
      <c r="F87" s="112"/>
      <c r="G87" s="97"/>
      <c r="H87" s="97"/>
      <c r="I87" s="98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</row>
    <row r="88" spans="1:55" s="177" customFormat="1" ht="13.5" customHeight="1">
      <c r="A88" s="111"/>
      <c r="B88" s="95"/>
      <c r="C88" s="95"/>
      <c r="D88" s="175" t="s">
        <v>142</v>
      </c>
      <c r="E88" s="95"/>
      <c r="F88" s="112">
        <f>(3.7)*2</f>
        <v>7.4</v>
      </c>
      <c r="G88" s="97"/>
      <c r="H88" s="97"/>
      <c r="I88" s="98"/>
      <c r="J88" s="183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</row>
    <row r="89" spans="1:55" s="177" customFormat="1" ht="13.5" customHeight="1">
      <c r="A89" s="111"/>
      <c r="B89" s="95"/>
      <c r="C89" s="95"/>
      <c r="D89" s="88" t="s">
        <v>141</v>
      </c>
      <c r="E89" s="95"/>
      <c r="F89" s="112"/>
      <c r="G89" s="97"/>
      <c r="H89" s="97"/>
      <c r="I89" s="98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</row>
    <row r="90" spans="1:55" s="177" customFormat="1" ht="13.5" customHeight="1">
      <c r="A90" s="111"/>
      <c r="B90" s="95"/>
      <c r="C90" s="95"/>
      <c r="D90" s="175" t="s">
        <v>142</v>
      </c>
      <c r="E90" s="95"/>
      <c r="F90" s="112">
        <f>(3.7)*2</f>
        <v>7.4</v>
      </c>
      <c r="G90" s="97"/>
      <c r="H90" s="97"/>
      <c r="I90" s="98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</row>
    <row r="91" spans="1:55" s="157" customFormat="1" ht="13.5" customHeight="1">
      <c r="A91" s="84">
        <v>21</v>
      </c>
      <c r="B91" s="36" t="s">
        <v>32</v>
      </c>
      <c r="C91" s="37">
        <v>722290234</v>
      </c>
      <c r="D91" s="37" t="s">
        <v>45</v>
      </c>
      <c r="E91" s="37" t="s">
        <v>12</v>
      </c>
      <c r="F91" s="96">
        <f>SUM(F94:F96)</f>
        <v>7.4</v>
      </c>
      <c r="G91" s="216"/>
      <c r="H91" s="90">
        <f>F91*G91</f>
        <v>0</v>
      </c>
      <c r="I91" s="178" t="s">
        <v>108</v>
      </c>
      <c r="J91" s="184"/>
      <c r="K91" s="5"/>
      <c r="L91" s="5"/>
      <c r="M91" s="5"/>
      <c r="N91" s="5"/>
      <c r="O91" s="5"/>
      <c r="P91" s="181"/>
      <c r="Q91" s="158"/>
      <c r="R91" s="158"/>
      <c r="S91" s="158"/>
      <c r="T91" s="158"/>
      <c r="U91" s="158"/>
      <c r="V91" s="158"/>
      <c r="W91" s="158"/>
      <c r="AV91" s="158"/>
      <c r="AW91" s="158"/>
      <c r="AX91" s="158"/>
      <c r="AY91" s="158"/>
      <c r="AZ91" s="158"/>
      <c r="BA91" s="158"/>
      <c r="BB91" s="158"/>
      <c r="BC91" s="158"/>
    </row>
    <row r="92" spans="1:55" s="188" customFormat="1" ht="13.5" customHeight="1">
      <c r="A92" s="84"/>
      <c r="B92" s="37"/>
      <c r="C92" s="168"/>
      <c r="D92" s="168" t="s">
        <v>143</v>
      </c>
      <c r="E92" s="167"/>
      <c r="F92" s="169"/>
      <c r="G92" s="90"/>
      <c r="H92" s="90"/>
      <c r="I92" s="185"/>
      <c r="J92" s="186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AV92" s="187"/>
      <c r="AW92" s="187"/>
      <c r="AX92" s="187"/>
      <c r="AY92" s="187"/>
      <c r="AZ92" s="187"/>
      <c r="BA92" s="187"/>
      <c r="BB92" s="187"/>
      <c r="BC92" s="187"/>
    </row>
    <row r="93" spans="1:55" s="177" customFormat="1" ht="13.5" customHeight="1">
      <c r="A93" s="111"/>
      <c r="B93" s="95"/>
      <c r="C93" s="95"/>
      <c r="D93" s="88" t="s">
        <v>140</v>
      </c>
      <c r="E93" s="95"/>
      <c r="F93" s="112"/>
      <c r="G93" s="97"/>
      <c r="H93" s="97"/>
      <c r="I93" s="98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</row>
    <row r="94" spans="1:55" s="177" customFormat="1" ht="13.5" customHeight="1">
      <c r="A94" s="111"/>
      <c r="B94" s="95"/>
      <c r="C94" s="95"/>
      <c r="D94" s="175" t="s">
        <v>144</v>
      </c>
      <c r="E94" s="95"/>
      <c r="F94" s="112">
        <f>(3.7)*1</f>
        <v>3.7</v>
      </c>
      <c r="G94" s="97"/>
      <c r="H94" s="97"/>
      <c r="I94" s="98"/>
      <c r="J94" s="183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</row>
    <row r="95" spans="1:55" s="177" customFormat="1" ht="13.5" customHeight="1">
      <c r="A95" s="111"/>
      <c r="B95" s="95"/>
      <c r="C95" s="95"/>
      <c r="D95" s="88" t="s">
        <v>141</v>
      </c>
      <c r="E95" s="95"/>
      <c r="F95" s="112"/>
      <c r="G95" s="97"/>
      <c r="H95" s="97"/>
      <c r="I95" s="98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</row>
    <row r="96" spans="1:55" s="177" customFormat="1" ht="13.5" customHeight="1">
      <c r="A96" s="111"/>
      <c r="B96" s="95"/>
      <c r="C96" s="95"/>
      <c r="D96" s="175" t="s">
        <v>144</v>
      </c>
      <c r="E96" s="95"/>
      <c r="F96" s="112">
        <f>(3.7)*1</f>
        <v>3.7</v>
      </c>
      <c r="G96" s="97"/>
      <c r="H96" s="97"/>
      <c r="I96" s="98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</row>
    <row r="97" spans="1:121" s="172" customFormat="1" ht="13.5" customHeight="1">
      <c r="A97" s="84">
        <v>22</v>
      </c>
      <c r="B97" s="36" t="s">
        <v>32</v>
      </c>
      <c r="C97" s="37" t="s">
        <v>148</v>
      </c>
      <c r="D97" s="95" t="s">
        <v>147</v>
      </c>
      <c r="E97" s="37" t="s">
        <v>13</v>
      </c>
      <c r="F97" s="189">
        <f>SUM(F99)</f>
        <v>2</v>
      </c>
      <c r="G97" s="216"/>
      <c r="H97" s="90">
        <f>F97*G97</f>
        <v>0</v>
      </c>
      <c r="I97" s="178" t="s">
        <v>149</v>
      </c>
      <c r="J97" s="190"/>
      <c r="AV97" s="173"/>
      <c r="AW97" s="173"/>
      <c r="AX97" s="173"/>
      <c r="AY97" s="173"/>
      <c r="AZ97" s="173"/>
      <c r="BA97" s="173"/>
      <c r="BB97" s="173"/>
      <c r="BC97" s="173"/>
    </row>
    <row r="98" spans="1:121" s="72" customFormat="1" ht="13.5" customHeight="1">
      <c r="A98" s="84"/>
      <c r="B98" s="95"/>
      <c r="C98" s="95"/>
      <c r="D98" s="88" t="s">
        <v>145</v>
      </c>
      <c r="E98" s="95"/>
      <c r="F98" s="191"/>
      <c r="G98" s="90"/>
      <c r="H98" s="90"/>
      <c r="I98" s="98"/>
      <c r="J98" s="190"/>
      <c r="AV98" s="93"/>
      <c r="AW98" s="93"/>
      <c r="AX98" s="93"/>
      <c r="AY98" s="93"/>
      <c r="AZ98" s="93"/>
      <c r="BA98" s="93"/>
      <c r="BB98" s="93"/>
      <c r="BC98" s="93"/>
    </row>
    <row r="99" spans="1:121" s="72" customFormat="1" ht="13.5" customHeight="1">
      <c r="A99" s="84"/>
      <c r="B99" s="95"/>
      <c r="C99" s="95"/>
      <c r="D99" s="88" t="s">
        <v>146</v>
      </c>
      <c r="E99" s="95"/>
      <c r="F99" s="191">
        <v>2</v>
      </c>
      <c r="G99" s="90"/>
      <c r="H99" s="90"/>
      <c r="I99" s="98"/>
      <c r="AV99" s="93"/>
      <c r="AW99" s="93"/>
      <c r="AX99" s="93"/>
      <c r="AY99" s="93"/>
      <c r="AZ99" s="93"/>
      <c r="BA99" s="93"/>
      <c r="BB99" s="93"/>
      <c r="BC99" s="93"/>
    </row>
    <row r="100" spans="1:121" s="172" customFormat="1" ht="27" customHeight="1">
      <c r="A100" s="84"/>
      <c r="B100" s="37"/>
      <c r="C100" s="37"/>
      <c r="D100" s="168" t="s">
        <v>46</v>
      </c>
      <c r="E100" s="37"/>
      <c r="F100" s="169"/>
      <c r="G100" s="90"/>
      <c r="H100" s="90"/>
      <c r="I100" s="192"/>
      <c r="AV100" s="173"/>
      <c r="AW100" s="173"/>
      <c r="AX100" s="173"/>
      <c r="AY100" s="173"/>
      <c r="AZ100" s="173"/>
      <c r="BA100" s="173"/>
      <c r="BB100" s="173"/>
      <c r="BC100" s="173"/>
    </row>
    <row r="101" spans="1:121" s="72" customFormat="1" ht="13.5" customHeight="1">
      <c r="A101" s="84">
        <v>23</v>
      </c>
      <c r="B101" s="95">
        <v>721</v>
      </c>
      <c r="C101" s="37" t="s">
        <v>101</v>
      </c>
      <c r="D101" s="95" t="s">
        <v>63</v>
      </c>
      <c r="E101" s="95" t="s">
        <v>21</v>
      </c>
      <c r="F101" s="96">
        <f>SUM(F103:F104)</f>
        <v>4</v>
      </c>
      <c r="G101" s="216"/>
      <c r="H101" s="90">
        <f>F101*G101</f>
        <v>0</v>
      </c>
      <c r="I101" s="178" t="s">
        <v>149</v>
      </c>
      <c r="J101" s="145"/>
      <c r="AV101" s="93"/>
      <c r="AW101" s="93"/>
      <c r="AX101" s="93"/>
      <c r="AY101" s="93"/>
      <c r="AZ101" s="93"/>
      <c r="BA101" s="93"/>
      <c r="BB101" s="93"/>
      <c r="BC101" s="93"/>
    </row>
    <row r="102" spans="1:121" s="72" customFormat="1" ht="27" customHeight="1">
      <c r="A102" s="84"/>
      <c r="B102" s="95"/>
      <c r="C102" s="95"/>
      <c r="D102" s="88" t="s">
        <v>64</v>
      </c>
      <c r="E102" s="95"/>
      <c r="F102" s="96"/>
      <c r="G102" s="90"/>
      <c r="H102" s="90"/>
      <c r="I102" s="98"/>
      <c r="J102" s="145"/>
      <c r="AV102" s="93"/>
      <c r="AW102" s="93"/>
      <c r="AX102" s="93"/>
      <c r="AY102" s="93"/>
      <c r="AZ102" s="93"/>
      <c r="BA102" s="93"/>
      <c r="BB102" s="93"/>
      <c r="BC102" s="93"/>
    </row>
    <row r="103" spans="1:121" s="43" customFormat="1" ht="13.5" customHeight="1">
      <c r="A103" s="73"/>
      <c r="B103" s="74"/>
      <c r="C103" s="74"/>
      <c r="D103" s="75" t="s">
        <v>150</v>
      </c>
      <c r="E103" s="74"/>
      <c r="F103" s="76">
        <f>(1)+(1)</f>
        <v>2</v>
      </c>
      <c r="G103" s="77"/>
      <c r="H103" s="77"/>
      <c r="I103" s="78"/>
      <c r="J103" s="48"/>
      <c r="K103" s="49"/>
      <c r="N103" s="49"/>
      <c r="P103" s="49"/>
      <c r="R103" s="49"/>
      <c r="U103" s="49"/>
    </row>
    <row r="104" spans="1:121" s="43" customFormat="1" ht="13.5" customHeight="1">
      <c r="A104" s="73"/>
      <c r="B104" s="74"/>
      <c r="C104" s="74"/>
      <c r="D104" s="75" t="s">
        <v>151</v>
      </c>
      <c r="E104" s="74"/>
      <c r="F104" s="76">
        <v>2</v>
      </c>
      <c r="G104" s="77"/>
      <c r="H104" s="77"/>
      <c r="I104" s="78"/>
      <c r="J104" s="48"/>
      <c r="K104" s="49"/>
      <c r="N104" s="49"/>
      <c r="P104" s="49"/>
      <c r="R104" s="49"/>
      <c r="U104" s="49"/>
    </row>
    <row r="105" spans="1:121" s="72" customFormat="1" ht="94.5" customHeight="1">
      <c r="A105" s="84"/>
      <c r="B105" s="104"/>
      <c r="C105" s="104"/>
      <c r="D105" s="149" t="s">
        <v>152</v>
      </c>
      <c r="E105" s="104"/>
      <c r="F105" s="193"/>
      <c r="G105" s="90"/>
      <c r="H105" s="90"/>
      <c r="I105" s="106"/>
      <c r="AV105" s="93"/>
      <c r="AW105" s="93"/>
      <c r="AX105" s="93"/>
      <c r="AY105" s="93"/>
      <c r="AZ105" s="93"/>
      <c r="BA105" s="93"/>
      <c r="BB105" s="93"/>
      <c r="BC105" s="93"/>
    </row>
    <row r="106" spans="1:121" s="72" customFormat="1" ht="13.5" customHeight="1">
      <c r="A106" s="66">
        <v>24</v>
      </c>
      <c r="B106" s="67">
        <v>721</v>
      </c>
      <c r="C106" s="67" t="s">
        <v>79</v>
      </c>
      <c r="D106" s="68" t="s">
        <v>76</v>
      </c>
      <c r="E106" s="68" t="s">
        <v>21</v>
      </c>
      <c r="F106" s="69">
        <f>F107</f>
        <v>1</v>
      </c>
      <c r="G106" s="213"/>
      <c r="H106" s="70">
        <f>F106*G106</f>
        <v>0</v>
      </c>
      <c r="I106" s="178" t="s">
        <v>149</v>
      </c>
    </row>
    <row r="107" spans="1:121" s="130" customFormat="1" ht="27" customHeight="1">
      <c r="A107" s="127"/>
      <c r="B107" s="86"/>
      <c r="C107" s="86"/>
      <c r="D107" s="88" t="s">
        <v>102</v>
      </c>
      <c r="E107" s="86"/>
      <c r="F107" s="112">
        <v>1</v>
      </c>
      <c r="G107" s="128"/>
      <c r="H107" s="97"/>
      <c r="I107" s="91"/>
      <c r="J107" s="131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29"/>
      <c r="BD107" s="129"/>
      <c r="BE107" s="129"/>
      <c r="BF107" s="129"/>
      <c r="BG107" s="129"/>
      <c r="BH107" s="129"/>
      <c r="BI107" s="129"/>
      <c r="BJ107" s="129"/>
      <c r="BK107" s="129"/>
      <c r="BL107" s="129"/>
      <c r="BM107" s="129"/>
      <c r="BN107" s="129"/>
      <c r="BO107" s="129"/>
      <c r="BP107" s="129"/>
      <c r="BQ107" s="129"/>
      <c r="BR107" s="129"/>
      <c r="BS107" s="129"/>
      <c r="BT107" s="129"/>
      <c r="BU107" s="129"/>
      <c r="BV107" s="129"/>
      <c r="BW107" s="129"/>
      <c r="BX107" s="129"/>
      <c r="BY107" s="129"/>
      <c r="BZ107" s="129"/>
      <c r="CA107" s="129"/>
      <c r="CB107" s="129"/>
      <c r="CC107" s="129"/>
      <c r="CD107" s="129"/>
      <c r="CE107" s="129"/>
      <c r="CF107" s="129"/>
      <c r="CG107" s="129"/>
      <c r="CH107" s="129"/>
      <c r="CI107" s="129"/>
      <c r="CJ107" s="129"/>
      <c r="CK107" s="129"/>
      <c r="CL107" s="129"/>
      <c r="CM107" s="129"/>
      <c r="CN107" s="129"/>
      <c r="CO107" s="129"/>
      <c r="CP107" s="129"/>
      <c r="CQ107" s="129"/>
      <c r="CR107" s="129"/>
      <c r="CS107" s="129"/>
      <c r="CT107" s="129"/>
      <c r="CU107" s="129"/>
      <c r="CV107" s="129"/>
      <c r="CW107" s="129"/>
      <c r="CX107" s="129"/>
      <c r="CY107" s="129"/>
      <c r="CZ107" s="129"/>
      <c r="DA107" s="129"/>
      <c r="DB107" s="129"/>
      <c r="DC107" s="129"/>
      <c r="DD107" s="129"/>
      <c r="DE107" s="129"/>
      <c r="DF107" s="129"/>
      <c r="DG107" s="129"/>
      <c r="DH107" s="129"/>
      <c r="DI107" s="129"/>
      <c r="DJ107" s="129"/>
      <c r="DK107" s="129"/>
      <c r="DL107" s="129"/>
      <c r="DM107" s="129"/>
      <c r="DN107" s="129"/>
      <c r="DO107" s="129"/>
      <c r="DP107" s="129"/>
      <c r="DQ107" s="129"/>
    </row>
    <row r="108" spans="1:121" s="130" customFormat="1" ht="13.5" customHeight="1">
      <c r="A108" s="127"/>
      <c r="B108" s="86"/>
      <c r="C108" s="86"/>
      <c r="D108" s="88" t="s">
        <v>77</v>
      </c>
      <c r="E108" s="86"/>
      <c r="F108" s="112"/>
      <c r="G108" s="128"/>
      <c r="H108" s="97"/>
      <c r="I108" s="91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  <c r="AV108" s="129"/>
      <c r="AW108" s="129"/>
      <c r="AX108" s="129"/>
      <c r="AY108" s="129"/>
      <c r="AZ108" s="129"/>
      <c r="BA108" s="129"/>
      <c r="BB108" s="129"/>
      <c r="BC108" s="129"/>
      <c r="BD108" s="129"/>
      <c r="BE108" s="129"/>
      <c r="BF108" s="129"/>
      <c r="BG108" s="129"/>
      <c r="BH108" s="129"/>
      <c r="BI108" s="129"/>
      <c r="BJ108" s="129"/>
      <c r="BK108" s="129"/>
      <c r="BL108" s="129"/>
      <c r="BM108" s="129"/>
      <c r="BN108" s="129"/>
      <c r="BO108" s="129"/>
      <c r="BP108" s="129"/>
      <c r="BQ108" s="129"/>
      <c r="BR108" s="129"/>
      <c r="BS108" s="129"/>
      <c r="BT108" s="129"/>
      <c r="BU108" s="129"/>
      <c r="BV108" s="129"/>
      <c r="BW108" s="129"/>
      <c r="BX108" s="129"/>
      <c r="BY108" s="129"/>
      <c r="BZ108" s="129"/>
      <c r="CA108" s="129"/>
      <c r="CB108" s="129"/>
      <c r="CC108" s="129"/>
      <c r="CD108" s="129"/>
      <c r="CE108" s="129"/>
      <c r="CF108" s="129"/>
      <c r="CG108" s="129"/>
      <c r="CH108" s="129"/>
      <c r="CI108" s="129"/>
      <c r="CJ108" s="129"/>
      <c r="CK108" s="129"/>
      <c r="CL108" s="129"/>
      <c r="CM108" s="129"/>
      <c r="CN108" s="129"/>
      <c r="CO108" s="129"/>
      <c r="CP108" s="129"/>
      <c r="CQ108" s="129"/>
      <c r="CR108" s="129"/>
      <c r="CS108" s="129"/>
      <c r="CT108" s="129"/>
      <c r="CU108" s="129"/>
      <c r="CV108" s="129"/>
      <c r="CW108" s="129"/>
      <c r="CX108" s="129"/>
      <c r="CY108" s="129"/>
      <c r="CZ108" s="129"/>
      <c r="DA108" s="129"/>
      <c r="DB108" s="129"/>
      <c r="DC108" s="129"/>
      <c r="DD108" s="129"/>
      <c r="DE108" s="129"/>
      <c r="DF108" s="129"/>
      <c r="DG108" s="129"/>
      <c r="DH108" s="129"/>
      <c r="DI108" s="129"/>
      <c r="DJ108" s="129"/>
      <c r="DK108" s="129"/>
      <c r="DL108" s="129"/>
      <c r="DM108" s="129"/>
      <c r="DN108" s="129"/>
      <c r="DO108" s="129"/>
      <c r="DP108" s="129"/>
      <c r="DQ108" s="129"/>
    </row>
    <row r="109" spans="1:121" s="130" customFormat="1" ht="13.5" customHeight="1">
      <c r="A109" s="127"/>
      <c r="B109" s="86"/>
      <c r="C109" s="86"/>
      <c r="D109" s="88" t="s">
        <v>153</v>
      </c>
      <c r="E109" s="86"/>
      <c r="F109" s="112"/>
      <c r="G109" s="128"/>
      <c r="H109" s="97"/>
      <c r="I109" s="91"/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  <c r="AV109" s="129"/>
      <c r="AW109" s="129"/>
      <c r="AX109" s="129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  <c r="BI109" s="129"/>
      <c r="BJ109" s="129"/>
      <c r="BK109" s="129"/>
      <c r="BL109" s="129"/>
      <c r="BM109" s="129"/>
      <c r="BN109" s="129"/>
      <c r="BO109" s="129"/>
      <c r="BP109" s="129"/>
      <c r="BQ109" s="129"/>
      <c r="BR109" s="129"/>
      <c r="BS109" s="129"/>
      <c r="BT109" s="129"/>
      <c r="BU109" s="129"/>
      <c r="BV109" s="129"/>
      <c r="BW109" s="129"/>
      <c r="BX109" s="129"/>
      <c r="BY109" s="129"/>
      <c r="BZ109" s="129"/>
      <c r="CA109" s="129"/>
      <c r="CB109" s="129"/>
      <c r="CC109" s="129"/>
      <c r="CD109" s="129"/>
      <c r="CE109" s="129"/>
      <c r="CF109" s="129"/>
      <c r="CG109" s="129"/>
      <c r="CH109" s="129"/>
      <c r="CI109" s="129"/>
      <c r="CJ109" s="129"/>
      <c r="CK109" s="129"/>
      <c r="CL109" s="129"/>
      <c r="CM109" s="129"/>
      <c r="CN109" s="129"/>
      <c r="CO109" s="129"/>
      <c r="CP109" s="129"/>
      <c r="CQ109" s="129"/>
      <c r="CR109" s="129"/>
      <c r="CS109" s="129"/>
      <c r="CT109" s="129"/>
      <c r="CU109" s="129"/>
      <c r="CV109" s="129"/>
      <c r="CW109" s="129"/>
      <c r="CX109" s="129"/>
      <c r="CY109" s="129"/>
      <c r="CZ109" s="129"/>
      <c r="DA109" s="129"/>
      <c r="DB109" s="129"/>
      <c r="DC109" s="129"/>
      <c r="DD109" s="129"/>
      <c r="DE109" s="129"/>
      <c r="DF109" s="129"/>
      <c r="DG109" s="129"/>
      <c r="DH109" s="129"/>
      <c r="DI109" s="129"/>
      <c r="DJ109" s="129"/>
      <c r="DK109" s="129"/>
      <c r="DL109" s="129"/>
      <c r="DM109" s="129"/>
      <c r="DN109" s="129"/>
      <c r="DO109" s="129"/>
      <c r="DP109" s="129"/>
      <c r="DQ109" s="129"/>
    </row>
    <row r="110" spans="1:121" s="72" customFormat="1" ht="13.5" customHeight="1">
      <c r="A110" s="66">
        <v>25</v>
      </c>
      <c r="B110" s="67">
        <v>721</v>
      </c>
      <c r="C110" s="67" t="s">
        <v>80</v>
      </c>
      <c r="D110" s="138" t="s">
        <v>126</v>
      </c>
      <c r="E110" s="138" t="s">
        <v>21</v>
      </c>
      <c r="F110" s="139">
        <f>SUM(F111)</f>
        <v>1</v>
      </c>
      <c r="G110" s="213"/>
      <c r="H110" s="140">
        <f>F110*G110</f>
        <v>0</v>
      </c>
      <c r="I110" s="71" t="s">
        <v>112</v>
      </c>
    </row>
    <row r="111" spans="1:121" s="147" customFormat="1" ht="27" customHeight="1">
      <c r="A111" s="141"/>
      <c r="B111" s="142"/>
      <c r="C111" s="143"/>
      <c r="D111" s="144" t="s">
        <v>127</v>
      </c>
      <c r="E111" s="143"/>
      <c r="F111" s="135">
        <v>1</v>
      </c>
      <c r="G111" s="137"/>
      <c r="H111" s="137"/>
      <c r="I111" s="98"/>
      <c r="J111" s="145"/>
      <c r="K111" s="146"/>
      <c r="L111" s="146"/>
      <c r="M111" s="114"/>
      <c r="N111" s="146"/>
      <c r="O111" s="146"/>
      <c r="P111" s="146"/>
      <c r="Q111" s="146"/>
      <c r="R111" s="146"/>
      <c r="S111" s="146"/>
      <c r="T111" s="146"/>
      <c r="U111" s="146"/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  <c r="BI111" s="146"/>
      <c r="BJ111" s="146"/>
      <c r="BK111" s="146"/>
      <c r="BL111" s="146"/>
      <c r="BM111" s="146"/>
      <c r="BN111" s="146"/>
      <c r="BO111" s="146"/>
      <c r="BP111" s="146"/>
      <c r="BQ111" s="146"/>
      <c r="BR111" s="146"/>
      <c r="BS111" s="146"/>
      <c r="BT111" s="146"/>
      <c r="BU111" s="146"/>
      <c r="BV111" s="146"/>
      <c r="BW111" s="146"/>
      <c r="BX111" s="146"/>
      <c r="BY111" s="146"/>
      <c r="BZ111" s="146"/>
      <c r="CA111" s="146"/>
      <c r="CB111" s="146"/>
      <c r="CC111" s="146"/>
      <c r="CD111" s="146"/>
      <c r="CE111" s="146"/>
      <c r="CF111" s="146"/>
      <c r="CG111" s="146"/>
      <c r="CH111" s="146"/>
      <c r="CI111" s="146"/>
      <c r="CJ111" s="146"/>
      <c r="CK111" s="146"/>
      <c r="CL111" s="146"/>
      <c r="CM111" s="146"/>
      <c r="CN111" s="146"/>
      <c r="CO111" s="146"/>
      <c r="CP111" s="146"/>
      <c r="CQ111" s="146"/>
      <c r="CR111" s="146"/>
      <c r="CS111" s="146"/>
      <c r="CT111" s="146"/>
      <c r="CU111" s="146"/>
      <c r="CV111" s="146"/>
      <c r="CW111" s="146"/>
      <c r="CX111" s="146"/>
      <c r="CY111" s="146"/>
      <c r="CZ111" s="146"/>
      <c r="DA111" s="146"/>
      <c r="DB111" s="146"/>
      <c r="DC111" s="146"/>
      <c r="DD111" s="146"/>
    </row>
    <row r="112" spans="1:121" s="147" customFormat="1" ht="27" customHeight="1">
      <c r="A112" s="141"/>
      <c r="B112" s="142"/>
      <c r="C112" s="143"/>
      <c r="D112" s="144" t="s">
        <v>129</v>
      </c>
      <c r="E112" s="143"/>
      <c r="F112" s="135"/>
      <c r="G112" s="137"/>
      <c r="H112" s="137"/>
      <c r="I112" s="98"/>
      <c r="J112" s="145"/>
      <c r="K112" s="146"/>
      <c r="L112" s="146"/>
      <c r="M112" s="114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  <c r="BI112" s="146"/>
      <c r="BJ112" s="146"/>
      <c r="BK112" s="146"/>
      <c r="BL112" s="146"/>
      <c r="BM112" s="146"/>
      <c r="BN112" s="146"/>
      <c r="BO112" s="146"/>
      <c r="BP112" s="146"/>
      <c r="BQ112" s="146"/>
      <c r="BR112" s="146"/>
      <c r="BS112" s="146"/>
      <c r="BT112" s="146"/>
      <c r="BU112" s="146"/>
      <c r="BV112" s="146"/>
      <c r="BW112" s="146"/>
      <c r="BX112" s="146"/>
      <c r="BY112" s="146"/>
      <c r="BZ112" s="146"/>
      <c r="CA112" s="146"/>
      <c r="CB112" s="146"/>
      <c r="CC112" s="146"/>
      <c r="CD112" s="146"/>
      <c r="CE112" s="146"/>
      <c r="CF112" s="146"/>
      <c r="CG112" s="146"/>
      <c r="CH112" s="146"/>
      <c r="CI112" s="146"/>
      <c r="CJ112" s="146"/>
      <c r="CK112" s="146"/>
      <c r="CL112" s="146"/>
      <c r="CM112" s="146"/>
      <c r="CN112" s="146"/>
      <c r="CO112" s="146"/>
      <c r="CP112" s="146"/>
      <c r="CQ112" s="146"/>
      <c r="CR112" s="146"/>
      <c r="CS112" s="146"/>
      <c r="CT112" s="146"/>
      <c r="CU112" s="146"/>
      <c r="CV112" s="146"/>
      <c r="CW112" s="146"/>
      <c r="CX112" s="146"/>
      <c r="CY112" s="146"/>
      <c r="CZ112" s="146"/>
      <c r="DA112" s="146"/>
      <c r="DB112" s="146"/>
      <c r="DC112" s="146"/>
      <c r="DD112" s="146"/>
    </row>
    <row r="113" spans="1:123" s="72" customFormat="1" ht="13.5" customHeight="1">
      <c r="A113" s="66">
        <v>26</v>
      </c>
      <c r="B113" s="67">
        <v>721</v>
      </c>
      <c r="C113" s="67" t="s">
        <v>80</v>
      </c>
      <c r="D113" s="68" t="s">
        <v>97</v>
      </c>
      <c r="E113" s="68" t="s">
        <v>21</v>
      </c>
      <c r="F113" s="148">
        <f>SUM(F114)</f>
        <v>1</v>
      </c>
      <c r="G113" s="213"/>
      <c r="H113" s="70">
        <f>F113*G113</f>
        <v>0</v>
      </c>
      <c r="I113" s="71" t="s">
        <v>112</v>
      </c>
    </row>
    <row r="114" spans="1:123" s="43" customFormat="1" ht="13.5" customHeight="1">
      <c r="A114" s="73"/>
      <c r="B114" s="74"/>
      <c r="C114" s="74"/>
      <c r="D114" s="75" t="s">
        <v>107</v>
      </c>
      <c r="E114" s="74"/>
      <c r="F114" s="76">
        <v>1</v>
      </c>
      <c r="G114" s="77"/>
      <c r="H114" s="77"/>
      <c r="I114" s="78"/>
      <c r="J114" s="48"/>
      <c r="K114" s="49"/>
      <c r="N114" s="49"/>
      <c r="P114" s="49"/>
      <c r="R114" s="49"/>
      <c r="U114" s="49"/>
    </row>
    <row r="115" spans="1:123" s="43" customFormat="1" ht="67.5" customHeight="1">
      <c r="A115" s="73"/>
      <c r="B115" s="74"/>
      <c r="C115" s="74"/>
      <c r="D115" s="149" t="s">
        <v>81</v>
      </c>
      <c r="E115" s="74"/>
      <c r="F115" s="150"/>
      <c r="G115" s="77"/>
      <c r="H115" s="77"/>
      <c r="I115" s="151"/>
      <c r="J115" s="152"/>
      <c r="K115" s="45"/>
      <c r="AV115" s="44"/>
      <c r="AW115" s="44"/>
      <c r="AX115" s="44"/>
      <c r="AY115" s="44"/>
      <c r="AZ115" s="44"/>
      <c r="BA115" s="44"/>
      <c r="BB115" s="44"/>
      <c r="BC115" s="44"/>
    </row>
    <row r="116" spans="1:123" s="65" customFormat="1" ht="13.5" customHeight="1">
      <c r="A116" s="79">
        <v>27</v>
      </c>
      <c r="B116" s="67" t="s">
        <v>32</v>
      </c>
      <c r="C116" s="67">
        <v>998722202</v>
      </c>
      <c r="D116" s="67" t="s">
        <v>85</v>
      </c>
      <c r="E116" s="67" t="s">
        <v>35</v>
      </c>
      <c r="F116" s="148">
        <v>1.07</v>
      </c>
      <c r="G116" s="215"/>
      <c r="H116" s="153">
        <f>F116*G116</f>
        <v>0</v>
      </c>
      <c r="I116" s="83" t="s">
        <v>108</v>
      </c>
      <c r="J116" s="46"/>
    </row>
    <row r="117" spans="1:123" s="65" customFormat="1" ht="13.5" customHeight="1">
      <c r="A117" s="79">
        <v>28</v>
      </c>
      <c r="B117" s="67" t="s">
        <v>14</v>
      </c>
      <c r="C117" s="67" t="s">
        <v>71</v>
      </c>
      <c r="D117" s="67" t="s">
        <v>72</v>
      </c>
      <c r="E117" s="67" t="s">
        <v>11</v>
      </c>
      <c r="F117" s="148">
        <f>F118</f>
        <v>5</v>
      </c>
      <c r="G117" s="215"/>
      <c r="H117" s="153">
        <f>F117*G117</f>
        <v>0</v>
      </c>
      <c r="I117" s="83" t="s">
        <v>108</v>
      </c>
      <c r="J117" s="51"/>
    </row>
    <row r="118" spans="1:123" s="65" customFormat="1" ht="13.5" customHeight="1">
      <c r="A118" s="79"/>
      <c r="B118" s="67"/>
      <c r="C118" s="80"/>
      <c r="D118" s="80" t="s">
        <v>47</v>
      </c>
      <c r="E118" s="80"/>
      <c r="F118" s="81">
        <v>5</v>
      </c>
      <c r="G118" s="82"/>
      <c r="H118" s="82"/>
      <c r="I118" s="83"/>
    </row>
    <row r="119" spans="1:123" s="65" customFormat="1" ht="27" customHeight="1">
      <c r="A119" s="79"/>
      <c r="B119" s="67"/>
      <c r="C119" s="80"/>
      <c r="D119" s="80" t="s">
        <v>37</v>
      </c>
      <c r="E119" s="80"/>
      <c r="F119" s="154"/>
      <c r="G119" s="82"/>
      <c r="H119" s="82"/>
      <c r="I119" s="83"/>
    </row>
    <row r="120" spans="1:123" s="157" customFormat="1" ht="13.5" customHeight="1">
      <c r="A120" s="84"/>
      <c r="B120" s="38"/>
      <c r="C120" s="39">
        <v>725</v>
      </c>
      <c r="D120" s="39" t="s">
        <v>48</v>
      </c>
      <c r="E120" s="37"/>
      <c r="F120" s="40"/>
      <c r="G120" s="41"/>
      <c r="H120" s="155">
        <f>SUM(H121:H140)</f>
        <v>0</v>
      </c>
      <c r="I120" s="156"/>
      <c r="AV120" s="158"/>
      <c r="AW120" s="158"/>
      <c r="AX120" s="158"/>
      <c r="AY120" s="158"/>
      <c r="AZ120" s="158"/>
      <c r="BA120" s="158"/>
      <c r="BB120" s="158"/>
      <c r="BC120" s="158"/>
      <c r="BD120" s="158"/>
      <c r="BE120" s="158"/>
      <c r="BF120" s="158"/>
      <c r="BG120" s="158"/>
      <c r="BH120" s="158"/>
      <c r="BI120" s="158"/>
      <c r="BJ120" s="158"/>
      <c r="BK120" s="158"/>
      <c r="BL120" s="158"/>
      <c r="BM120" s="158"/>
      <c r="BN120" s="158"/>
      <c r="BO120" s="158"/>
      <c r="BP120" s="158"/>
      <c r="BQ120" s="158"/>
      <c r="BR120" s="158"/>
      <c r="BS120" s="158"/>
      <c r="BT120" s="158"/>
      <c r="BU120" s="158"/>
      <c r="BV120" s="158"/>
      <c r="BW120" s="158"/>
      <c r="BX120" s="158"/>
      <c r="BY120" s="158"/>
      <c r="BZ120" s="158"/>
      <c r="CA120" s="158"/>
      <c r="CB120" s="158"/>
      <c r="CC120" s="158"/>
      <c r="CD120" s="158"/>
      <c r="CE120" s="158"/>
      <c r="CF120" s="158"/>
      <c r="CG120" s="158"/>
      <c r="CH120" s="158"/>
      <c r="CI120" s="158"/>
      <c r="CJ120" s="158"/>
      <c r="CK120" s="158"/>
      <c r="CL120" s="158"/>
      <c r="CM120" s="158"/>
      <c r="CN120" s="158"/>
      <c r="CO120" s="158"/>
      <c r="CP120" s="158"/>
      <c r="CQ120" s="158"/>
      <c r="CR120" s="158"/>
      <c r="CS120" s="158"/>
      <c r="CT120" s="158"/>
      <c r="CU120" s="158"/>
      <c r="CV120" s="158"/>
      <c r="CW120" s="158"/>
      <c r="CX120" s="158"/>
      <c r="CY120" s="158"/>
      <c r="CZ120" s="158"/>
      <c r="DA120" s="158"/>
      <c r="DB120" s="158"/>
      <c r="DC120" s="158"/>
      <c r="DD120" s="158"/>
      <c r="DE120" s="158"/>
      <c r="DF120" s="158"/>
      <c r="DG120" s="158"/>
      <c r="DH120" s="158"/>
      <c r="DI120" s="158"/>
      <c r="DJ120" s="158"/>
      <c r="DK120" s="158"/>
      <c r="DL120" s="158"/>
      <c r="DM120" s="158"/>
      <c r="DN120" s="158"/>
      <c r="DO120" s="158"/>
      <c r="DP120" s="158"/>
      <c r="DQ120" s="158"/>
      <c r="DR120" s="158"/>
      <c r="DS120" s="158"/>
    </row>
    <row r="121" spans="1:123" s="72" customFormat="1" ht="13.5" customHeight="1">
      <c r="A121" s="66">
        <v>29</v>
      </c>
      <c r="B121" s="67" t="s">
        <v>32</v>
      </c>
      <c r="C121" s="67" t="s">
        <v>49</v>
      </c>
      <c r="D121" s="68" t="s">
        <v>88</v>
      </c>
      <c r="E121" s="68" t="s">
        <v>13</v>
      </c>
      <c r="F121" s="69">
        <f>SUM(F124:F124)</f>
        <v>1</v>
      </c>
      <c r="G121" s="213"/>
      <c r="H121" s="70">
        <f>F121*G121</f>
        <v>0</v>
      </c>
      <c r="I121" s="71" t="s">
        <v>112</v>
      </c>
    </row>
    <row r="122" spans="1:123" s="65" customFormat="1" ht="13.5" customHeight="1">
      <c r="A122" s="79"/>
      <c r="B122" s="67"/>
      <c r="C122" s="80"/>
      <c r="D122" s="80" t="s">
        <v>89</v>
      </c>
      <c r="E122" s="80"/>
      <c r="F122" s="81"/>
      <c r="G122" s="82"/>
      <c r="H122" s="82"/>
      <c r="I122" s="83"/>
    </row>
    <row r="123" spans="1:123" s="65" customFormat="1" ht="13.5" customHeight="1">
      <c r="A123" s="79"/>
      <c r="B123" s="67"/>
      <c r="C123" s="80"/>
      <c r="D123" s="80" t="s">
        <v>90</v>
      </c>
      <c r="E123" s="80"/>
      <c r="F123" s="81"/>
      <c r="G123" s="82"/>
      <c r="H123" s="82"/>
      <c r="I123" s="83"/>
    </row>
    <row r="124" spans="1:123" s="65" customFormat="1" ht="13.5" customHeight="1">
      <c r="A124" s="79"/>
      <c r="B124" s="67"/>
      <c r="C124" s="80"/>
      <c r="D124" s="80" t="s">
        <v>92</v>
      </c>
      <c r="E124" s="80"/>
      <c r="F124" s="81">
        <v>1</v>
      </c>
      <c r="G124" s="82"/>
      <c r="H124" s="82"/>
      <c r="I124" s="83"/>
    </row>
    <row r="125" spans="1:123" s="65" customFormat="1" ht="40.5" customHeight="1">
      <c r="A125" s="79"/>
      <c r="B125" s="67"/>
      <c r="C125" s="80"/>
      <c r="D125" s="80" t="s">
        <v>94</v>
      </c>
      <c r="E125" s="80"/>
      <c r="F125" s="154"/>
      <c r="G125" s="82"/>
      <c r="H125" s="82"/>
      <c r="I125" s="83"/>
    </row>
    <row r="126" spans="1:123" s="72" customFormat="1" ht="27" customHeight="1">
      <c r="A126" s="66">
        <v>30</v>
      </c>
      <c r="B126" s="67" t="s">
        <v>32</v>
      </c>
      <c r="C126" s="67" t="s">
        <v>50</v>
      </c>
      <c r="D126" s="68" t="s">
        <v>93</v>
      </c>
      <c r="E126" s="68" t="s">
        <v>13</v>
      </c>
      <c r="F126" s="69">
        <f>SUM(F129:F129)</f>
        <v>1</v>
      </c>
      <c r="G126" s="213"/>
      <c r="H126" s="70">
        <f>F126*G126</f>
        <v>0</v>
      </c>
      <c r="I126" s="71" t="s">
        <v>112</v>
      </c>
    </row>
    <row r="127" spans="1:123" s="65" customFormat="1" ht="13.5" customHeight="1">
      <c r="A127" s="79"/>
      <c r="B127" s="67"/>
      <c r="C127" s="80"/>
      <c r="D127" s="80" t="s">
        <v>154</v>
      </c>
      <c r="E127" s="80"/>
      <c r="F127" s="81"/>
      <c r="G127" s="82"/>
      <c r="H127" s="82"/>
      <c r="I127" s="83"/>
    </row>
    <row r="128" spans="1:123" s="65" customFormat="1" ht="13.5" customHeight="1">
      <c r="A128" s="79"/>
      <c r="B128" s="67"/>
      <c r="C128" s="80"/>
      <c r="D128" s="80" t="s">
        <v>91</v>
      </c>
      <c r="E128" s="80"/>
      <c r="F128" s="81"/>
      <c r="G128" s="82"/>
      <c r="H128" s="82"/>
      <c r="I128" s="83"/>
    </row>
    <row r="129" spans="1:123" s="65" customFormat="1" ht="13.5" customHeight="1">
      <c r="A129" s="79"/>
      <c r="B129" s="67"/>
      <c r="C129" s="80"/>
      <c r="D129" s="80" t="s">
        <v>92</v>
      </c>
      <c r="E129" s="80"/>
      <c r="F129" s="81">
        <v>1</v>
      </c>
      <c r="G129" s="82"/>
      <c r="H129" s="82"/>
      <c r="I129" s="83"/>
    </row>
    <row r="130" spans="1:123" s="65" customFormat="1" ht="54" customHeight="1">
      <c r="A130" s="79"/>
      <c r="B130" s="67"/>
      <c r="C130" s="80"/>
      <c r="D130" s="80" t="s">
        <v>95</v>
      </c>
      <c r="E130" s="80"/>
      <c r="F130" s="154"/>
      <c r="G130" s="82"/>
      <c r="H130" s="82"/>
      <c r="I130" s="83"/>
    </row>
    <row r="131" spans="1:123" s="72" customFormat="1" ht="13.5" customHeight="1">
      <c r="A131" s="66">
        <v>31</v>
      </c>
      <c r="B131" s="67" t="s">
        <v>32</v>
      </c>
      <c r="C131" s="67" t="s">
        <v>75</v>
      </c>
      <c r="D131" s="68" t="s">
        <v>87</v>
      </c>
      <c r="E131" s="68" t="s">
        <v>13</v>
      </c>
      <c r="F131" s="69">
        <f>SUM(F133:F133)</f>
        <v>2</v>
      </c>
      <c r="G131" s="213"/>
      <c r="H131" s="70">
        <f>F131*G131</f>
        <v>0</v>
      </c>
      <c r="I131" s="71" t="s">
        <v>112</v>
      </c>
    </row>
    <row r="132" spans="1:123" s="65" customFormat="1" ht="13.5" customHeight="1">
      <c r="A132" s="79"/>
      <c r="B132" s="67"/>
      <c r="C132" s="80"/>
      <c r="D132" s="80" t="s">
        <v>103</v>
      </c>
      <c r="E132" s="80"/>
      <c r="F132" s="81"/>
      <c r="G132" s="82"/>
      <c r="H132" s="82"/>
      <c r="I132" s="83"/>
    </row>
    <row r="133" spans="1:123" s="65" customFormat="1" ht="13.5" customHeight="1">
      <c r="A133" s="79"/>
      <c r="B133" s="67"/>
      <c r="C133" s="80"/>
      <c r="D133" s="80" t="s">
        <v>92</v>
      </c>
      <c r="E133" s="80"/>
      <c r="F133" s="81">
        <v>2</v>
      </c>
      <c r="G133" s="82"/>
      <c r="H133" s="82"/>
      <c r="I133" s="83"/>
    </row>
    <row r="134" spans="1:123" s="65" customFormat="1" ht="27" customHeight="1">
      <c r="A134" s="79"/>
      <c r="B134" s="67"/>
      <c r="C134" s="80"/>
      <c r="D134" s="80" t="s">
        <v>104</v>
      </c>
      <c r="E134" s="80"/>
      <c r="F134" s="154"/>
      <c r="G134" s="82"/>
      <c r="H134" s="82"/>
      <c r="I134" s="83"/>
      <c r="J134" s="194"/>
    </row>
    <row r="135" spans="1:123" s="65" customFormat="1" ht="13.5" customHeight="1">
      <c r="A135" s="79">
        <v>32</v>
      </c>
      <c r="B135" s="67" t="s">
        <v>32</v>
      </c>
      <c r="C135" s="67" t="s">
        <v>68</v>
      </c>
      <c r="D135" s="67" t="s">
        <v>69</v>
      </c>
      <c r="E135" s="67" t="s">
        <v>21</v>
      </c>
      <c r="F135" s="148">
        <f>F136</f>
        <v>1</v>
      </c>
      <c r="G135" s="215"/>
      <c r="H135" s="153">
        <f>F135*G135</f>
        <v>0</v>
      </c>
      <c r="I135" s="71" t="s">
        <v>112</v>
      </c>
      <c r="J135" s="47"/>
    </row>
    <row r="136" spans="1:123" s="65" customFormat="1" ht="13.5" customHeight="1">
      <c r="A136" s="79"/>
      <c r="B136" s="67"/>
      <c r="C136" s="80"/>
      <c r="D136" s="80" t="s">
        <v>70</v>
      </c>
      <c r="E136" s="80"/>
      <c r="F136" s="81">
        <v>1</v>
      </c>
      <c r="G136" s="82"/>
      <c r="H136" s="82"/>
      <c r="I136" s="83"/>
    </row>
    <row r="137" spans="1:123" s="65" customFormat="1" ht="13.5" customHeight="1">
      <c r="A137" s="79">
        <v>33</v>
      </c>
      <c r="B137" s="67" t="s">
        <v>32</v>
      </c>
      <c r="C137" s="67">
        <v>998725202</v>
      </c>
      <c r="D137" s="67" t="s">
        <v>86</v>
      </c>
      <c r="E137" s="67" t="s">
        <v>35</v>
      </c>
      <c r="F137" s="148">
        <v>0.22</v>
      </c>
      <c r="G137" s="215"/>
      <c r="H137" s="153">
        <f>F137*G137</f>
        <v>0</v>
      </c>
      <c r="I137" s="83" t="s">
        <v>108</v>
      </c>
      <c r="J137" s="46"/>
    </row>
    <row r="138" spans="1:123" s="65" customFormat="1" ht="13.5" customHeight="1">
      <c r="A138" s="79">
        <v>34</v>
      </c>
      <c r="B138" s="67" t="s">
        <v>14</v>
      </c>
      <c r="C138" s="67" t="s">
        <v>51</v>
      </c>
      <c r="D138" s="67" t="s">
        <v>52</v>
      </c>
      <c r="E138" s="67" t="s">
        <v>11</v>
      </c>
      <c r="F138" s="148">
        <f>F139</f>
        <v>3</v>
      </c>
      <c r="G138" s="215"/>
      <c r="H138" s="153">
        <f>F138*G138</f>
        <v>0</v>
      </c>
      <c r="I138" s="83" t="s">
        <v>108</v>
      </c>
      <c r="J138" s="47"/>
    </row>
    <row r="139" spans="1:123" s="65" customFormat="1" ht="13.5" customHeight="1">
      <c r="A139" s="79"/>
      <c r="B139" s="67"/>
      <c r="C139" s="80"/>
      <c r="D139" s="80" t="s">
        <v>53</v>
      </c>
      <c r="E139" s="80"/>
      <c r="F139" s="81">
        <v>3</v>
      </c>
      <c r="G139" s="82"/>
      <c r="H139" s="82"/>
      <c r="I139" s="83"/>
    </row>
    <row r="140" spans="1:123" s="65" customFormat="1" ht="13.5" customHeight="1">
      <c r="A140" s="79"/>
      <c r="B140" s="67"/>
      <c r="C140" s="80"/>
      <c r="D140" s="80" t="s">
        <v>105</v>
      </c>
      <c r="E140" s="80"/>
      <c r="F140" s="80"/>
      <c r="G140" s="82"/>
      <c r="H140" s="82"/>
      <c r="I140" s="83"/>
    </row>
    <row r="141" spans="1:123" ht="21" customHeight="1">
      <c r="A141" s="14"/>
      <c r="B141" s="15"/>
      <c r="C141" s="15"/>
      <c r="D141" s="15" t="s">
        <v>15</v>
      </c>
      <c r="E141" s="15"/>
      <c r="F141" s="16"/>
      <c r="G141" s="34"/>
      <c r="H141" s="195">
        <f>H7</f>
        <v>0</v>
      </c>
      <c r="I141" s="13"/>
    </row>
    <row r="142" spans="1:123" ht="13.5" customHeight="1">
      <c r="A142" s="14"/>
      <c r="B142" s="15"/>
      <c r="C142" s="15"/>
      <c r="D142" s="15"/>
      <c r="E142" s="15"/>
      <c r="F142" s="16"/>
      <c r="G142" s="34"/>
      <c r="H142" s="196"/>
      <c r="I142" s="13"/>
    </row>
    <row r="143" spans="1:123" s="159" customFormat="1" ht="13.5" customHeight="1">
      <c r="A143" s="205" t="s">
        <v>16</v>
      </c>
      <c r="B143" s="206"/>
      <c r="C143" s="207"/>
      <c r="D143" s="17" t="s">
        <v>58</v>
      </c>
      <c r="E143" s="18"/>
      <c r="F143" s="19"/>
      <c r="G143" s="35"/>
      <c r="H143" s="197">
        <f>H141</f>
        <v>0</v>
      </c>
      <c r="I143" s="20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  <c r="AC143" s="158"/>
      <c r="AD143" s="158"/>
      <c r="AE143" s="158"/>
      <c r="AF143" s="158"/>
      <c r="AG143" s="158"/>
      <c r="AH143" s="158"/>
      <c r="AI143" s="158"/>
      <c r="AJ143" s="158"/>
      <c r="AK143" s="158"/>
      <c r="AL143" s="158"/>
      <c r="AM143" s="158"/>
      <c r="AN143" s="158"/>
      <c r="AO143" s="158"/>
      <c r="AP143" s="158"/>
      <c r="AQ143" s="158"/>
      <c r="AR143" s="158"/>
      <c r="AS143" s="158"/>
      <c r="AT143" s="158"/>
      <c r="AU143" s="158"/>
      <c r="AV143" s="158"/>
      <c r="AW143" s="158"/>
      <c r="AX143" s="158"/>
      <c r="AY143" s="158"/>
      <c r="AZ143" s="158"/>
      <c r="BA143" s="158"/>
      <c r="BB143" s="158"/>
      <c r="BC143" s="158"/>
      <c r="BD143" s="158"/>
      <c r="BE143" s="158"/>
      <c r="BF143" s="158"/>
      <c r="BG143" s="158"/>
      <c r="BH143" s="158"/>
      <c r="BI143" s="158"/>
      <c r="BJ143" s="158"/>
      <c r="BK143" s="158"/>
      <c r="BL143" s="158"/>
      <c r="BM143" s="158"/>
      <c r="BN143" s="158"/>
      <c r="BO143" s="158"/>
      <c r="BP143" s="158"/>
      <c r="BQ143" s="158"/>
      <c r="BR143" s="158"/>
      <c r="BS143" s="158"/>
      <c r="BT143" s="158"/>
      <c r="BU143" s="158"/>
      <c r="BV143" s="158"/>
      <c r="BW143" s="158"/>
      <c r="BX143" s="158"/>
      <c r="BY143" s="158"/>
      <c r="BZ143" s="158"/>
      <c r="CA143" s="158"/>
      <c r="CB143" s="158"/>
      <c r="CC143" s="158"/>
      <c r="CD143" s="158"/>
      <c r="CE143" s="158"/>
      <c r="CF143" s="158"/>
      <c r="CG143" s="158"/>
      <c r="CH143" s="158"/>
      <c r="CI143" s="158"/>
      <c r="CJ143" s="158"/>
      <c r="CK143" s="158"/>
      <c r="CL143" s="158"/>
      <c r="CM143" s="158"/>
      <c r="CN143" s="158"/>
      <c r="CO143" s="158"/>
      <c r="CP143" s="158"/>
      <c r="CQ143" s="158"/>
      <c r="CR143" s="158"/>
      <c r="CS143" s="158"/>
      <c r="CT143" s="158"/>
      <c r="CU143" s="158"/>
      <c r="CV143" s="158"/>
      <c r="CW143" s="158"/>
      <c r="CX143" s="158"/>
      <c r="CY143" s="158"/>
      <c r="CZ143" s="158"/>
      <c r="DA143" s="158"/>
      <c r="DB143" s="158"/>
      <c r="DC143" s="158"/>
      <c r="DD143" s="158"/>
      <c r="DE143" s="158"/>
      <c r="DF143" s="158"/>
      <c r="DG143" s="158"/>
      <c r="DH143" s="158"/>
      <c r="DI143" s="158"/>
      <c r="DJ143" s="158"/>
      <c r="DK143" s="158"/>
      <c r="DL143" s="158"/>
      <c r="DM143" s="158"/>
      <c r="DN143" s="158"/>
      <c r="DO143" s="158"/>
      <c r="DP143" s="158"/>
      <c r="DQ143" s="158"/>
      <c r="DR143" s="158"/>
      <c r="DS143" s="158"/>
    </row>
    <row r="144" spans="1:123" s="159" customFormat="1" ht="13.5" customHeight="1">
      <c r="A144" s="21"/>
      <c r="B144" s="21"/>
      <c r="C144" s="21"/>
      <c r="D144" s="22"/>
      <c r="E144" s="23"/>
      <c r="F144" s="24"/>
      <c r="G144" s="25"/>
      <c r="H144" s="26"/>
      <c r="I144" s="20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158"/>
      <c r="AN144" s="158"/>
      <c r="AO144" s="158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8"/>
      <c r="BA144" s="158"/>
      <c r="BB144" s="158"/>
      <c r="BC144" s="158"/>
      <c r="BD144" s="158"/>
      <c r="BE144" s="158"/>
      <c r="BF144" s="158"/>
      <c r="BG144" s="158"/>
      <c r="BH144" s="158"/>
      <c r="BI144" s="158"/>
      <c r="BJ144" s="158"/>
      <c r="BK144" s="158"/>
      <c r="BL144" s="158"/>
      <c r="BM144" s="158"/>
      <c r="BN144" s="158"/>
      <c r="BO144" s="158"/>
      <c r="BP144" s="158"/>
      <c r="BQ144" s="158"/>
      <c r="BR144" s="158"/>
      <c r="BS144" s="158"/>
      <c r="BT144" s="158"/>
      <c r="BU144" s="158"/>
      <c r="BV144" s="158"/>
      <c r="BW144" s="158"/>
      <c r="BX144" s="158"/>
      <c r="BY144" s="158"/>
      <c r="BZ144" s="158"/>
      <c r="CA144" s="158"/>
      <c r="CB144" s="158"/>
      <c r="CC144" s="158"/>
      <c r="CD144" s="158"/>
      <c r="CE144" s="158"/>
      <c r="CF144" s="158"/>
      <c r="CG144" s="158"/>
      <c r="CH144" s="158"/>
      <c r="CI144" s="158"/>
      <c r="CJ144" s="158"/>
      <c r="CK144" s="158"/>
      <c r="CL144" s="158"/>
      <c r="CM144" s="158"/>
      <c r="CN144" s="158"/>
      <c r="CO144" s="158"/>
      <c r="CP144" s="158"/>
      <c r="CQ144" s="158"/>
      <c r="CR144" s="158"/>
      <c r="CS144" s="158"/>
      <c r="CT144" s="158"/>
      <c r="CU144" s="158"/>
      <c r="CV144" s="158"/>
      <c r="CW144" s="158"/>
      <c r="CX144" s="158"/>
      <c r="CY144" s="158"/>
      <c r="CZ144" s="158"/>
      <c r="DA144" s="158"/>
      <c r="DB144" s="158"/>
      <c r="DC144" s="158"/>
      <c r="DD144" s="158"/>
      <c r="DE144" s="158"/>
      <c r="DF144" s="158"/>
      <c r="DG144" s="158"/>
      <c r="DH144" s="158"/>
      <c r="DI144" s="158"/>
      <c r="DJ144" s="158"/>
      <c r="DK144" s="158"/>
      <c r="DL144" s="158"/>
      <c r="DM144" s="158"/>
      <c r="DN144" s="158"/>
      <c r="DO144" s="158"/>
      <c r="DP144" s="158"/>
      <c r="DQ144" s="158"/>
      <c r="DR144" s="158"/>
      <c r="DS144" s="158"/>
    </row>
    <row r="145" spans="1:100">
      <c r="A145" s="27" t="s">
        <v>17</v>
      </c>
      <c r="B145" s="28"/>
      <c r="C145" s="27"/>
      <c r="D145" s="27"/>
      <c r="E145" s="27"/>
      <c r="F145" s="27"/>
      <c r="G145" s="27"/>
      <c r="H145" s="27"/>
      <c r="I145" s="29"/>
    </row>
    <row r="146" spans="1:100" ht="24.75" customHeight="1">
      <c r="A146" s="208" t="s">
        <v>54</v>
      </c>
      <c r="B146" s="209"/>
      <c r="C146" s="209"/>
      <c r="D146" s="209"/>
      <c r="E146" s="209"/>
      <c r="F146" s="209"/>
      <c r="G146" s="209"/>
      <c r="H146" s="27"/>
      <c r="I146" s="30"/>
    </row>
    <row r="147" spans="1:100" s="56" customFormat="1" ht="93.95" customHeight="1">
      <c r="A147" s="208" t="s">
        <v>18</v>
      </c>
      <c r="B147" s="210"/>
      <c r="C147" s="210"/>
      <c r="D147" s="210"/>
      <c r="E147" s="210"/>
      <c r="F147" s="210"/>
      <c r="G147" s="210"/>
      <c r="H147" s="27"/>
      <c r="I147" s="27"/>
    </row>
    <row r="148" spans="1:100" s="56" customFormat="1">
      <c r="A148" s="208" t="s">
        <v>19</v>
      </c>
      <c r="B148" s="211"/>
      <c r="C148" s="211"/>
      <c r="D148" s="211"/>
      <c r="E148" s="211"/>
      <c r="F148" s="211"/>
      <c r="G148" s="211"/>
      <c r="H148" s="31"/>
      <c r="I148" s="32"/>
    </row>
    <row r="149" spans="1:100" s="55" customFormat="1" ht="13.5" customHeight="1">
      <c r="A149" s="201" t="s">
        <v>20</v>
      </c>
      <c r="B149" s="201"/>
      <c r="C149" s="201"/>
      <c r="D149" s="201"/>
      <c r="E149" s="201"/>
      <c r="F149" s="201"/>
      <c r="G149" s="201"/>
      <c r="H149" s="1"/>
      <c r="I149" s="2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C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54"/>
      <c r="BO149" s="54"/>
      <c r="BP149" s="54"/>
      <c r="BQ149" s="54"/>
      <c r="BR149" s="54"/>
      <c r="BS149" s="54"/>
      <c r="BT149" s="54"/>
      <c r="BU149" s="54"/>
      <c r="BV149" s="54"/>
      <c r="BW149" s="54"/>
      <c r="BX149" s="54"/>
      <c r="BY149" s="54"/>
      <c r="BZ149" s="54"/>
      <c r="CA149" s="54"/>
      <c r="CB149" s="54"/>
      <c r="CC149" s="54"/>
      <c r="CD149" s="54"/>
      <c r="CE149" s="54"/>
      <c r="CF149" s="54"/>
      <c r="CG149" s="54"/>
      <c r="CH149" s="54"/>
      <c r="CI149" s="54"/>
      <c r="CJ149" s="54"/>
      <c r="CK149" s="54"/>
      <c r="CL149" s="54"/>
      <c r="CM149" s="54"/>
      <c r="CN149" s="54"/>
      <c r="CO149" s="54"/>
      <c r="CP149" s="54"/>
      <c r="CQ149" s="54"/>
      <c r="CR149" s="54"/>
      <c r="CS149" s="54"/>
      <c r="CT149" s="54"/>
      <c r="CU149" s="54"/>
      <c r="CV149" s="54"/>
    </row>
    <row r="150" spans="1:100" s="55" customFormat="1" ht="40.5" customHeight="1">
      <c r="A150" s="212" t="s">
        <v>173</v>
      </c>
      <c r="B150" s="212"/>
      <c r="C150" s="212"/>
      <c r="D150" s="212"/>
      <c r="E150" s="212"/>
      <c r="F150" s="212"/>
      <c r="G150" s="212"/>
      <c r="I150" s="72"/>
    </row>
    <row r="151" spans="1:100" s="56" customFormat="1" ht="13.5" customHeight="1">
      <c r="A151" s="201"/>
      <c r="B151" s="202"/>
      <c r="C151" s="202"/>
      <c r="D151" s="202"/>
      <c r="E151" s="202"/>
      <c r="F151" s="202"/>
      <c r="G151" s="202"/>
      <c r="H151" s="198"/>
      <c r="I151" s="199"/>
    </row>
    <row r="152" spans="1:100" s="56" customFormat="1">
      <c r="A152" s="53"/>
      <c r="B152" s="200"/>
      <c r="C152" s="200"/>
      <c r="D152" s="200"/>
      <c r="E152" s="200"/>
      <c r="F152" s="200"/>
      <c r="G152" s="200"/>
      <c r="H152" s="198"/>
      <c r="I152" s="199"/>
    </row>
  </sheetData>
  <sheetProtection algorithmName="SHA-512" hashValue="2wDU/VxC2OHDw85azMlJWYl4INpjVU5+as/r7yVkpkF1WedwuWdCtgKrGrzZsm75veeyA+3vZ56XKm9Gz+wt7w==" saltValue="1SUMPYHXnpzBir67nLsIXA==" spinCount="100000" sheet="1" objects="1" scenarios="1"/>
  <mergeCells count="8">
    <mergeCell ref="A151:G151"/>
    <mergeCell ref="A2:I2"/>
    <mergeCell ref="A143:C143"/>
    <mergeCell ref="A146:G146"/>
    <mergeCell ref="A147:G147"/>
    <mergeCell ref="A148:G148"/>
    <mergeCell ref="A149:G149"/>
    <mergeCell ref="A150:G150"/>
  </mergeCells>
  <printOptions horizontalCentered="1"/>
  <pageMargins left="0.39370078740157483" right="0.39370078740157483" top="0.78740157480314965" bottom="0.47244094488188981" header="0.31496062992125984" footer="0.31496062992125984"/>
  <pageSetup paperSize="9" scale="64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D.1.4.1. ZTI</vt:lpstr>
      <vt:lpstr>'D.1.4.1. ZTI'!Oblast_tisku</vt:lpstr>
      <vt:lpstr>'D.1.4.1. ZTI'!Print_Area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3</dc:creator>
  <cp:lastModifiedBy>Martin Škarek</cp:lastModifiedBy>
  <cp:lastPrinted>2022-07-29T10:58:27Z</cp:lastPrinted>
  <dcterms:created xsi:type="dcterms:W3CDTF">2017-08-04T06:30:03Z</dcterms:created>
  <dcterms:modified xsi:type="dcterms:W3CDTF">2022-09-21T12:39:38Z</dcterms:modified>
</cp:coreProperties>
</file>